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0335" windowHeight="4665" tabRatio="903" firstSheet="2" activeTab="9"/>
  </bookViews>
  <sheets>
    <sheet name="ТР ТС" sheetId="34" r:id="rId1"/>
    <sheet name="Огнетушители ОУ, ОП, ОВП" sheetId="36" r:id="rId2"/>
    <sheet name="Огнетушители, прочее" sheetId="24" r:id="rId3"/>
    <sheet name="Рукава пожарные" sheetId="27" r:id="rId4"/>
    <sheet name="Гидранты подставки" sheetId="32" r:id="rId5"/>
    <sheet name="Головки стволы рукава" sheetId="33" r:id="rId6"/>
    <sheet name="Снаряжение" sheetId="37" r:id="rId7"/>
    <sheet name="Шкафы ПК, инвентарь" sheetId="20" r:id="rId8"/>
    <sheet name="двери, полиграфия" sheetId="26" r:id="rId9"/>
    <sheet name="мотопомпы" sheetId="21" r:id="rId10"/>
  </sheets>
  <definedNames>
    <definedName name="_xlnm.Print_Area" localSheetId="4">'Гидранты подставки'!$A$1:$K$78</definedName>
    <definedName name="_xlnm.Print_Area" localSheetId="5">'Головки стволы рукава'!$A$1:$P$79</definedName>
    <definedName name="_xlnm.Print_Area" localSheetId="8">'двери, полиграфия'!$A$1:$L$50</definedName>
    <definedName name="_xlnm.Print_Area" localSheetId="9">мотопомпы!$A$1:$K$20</definedName>
    <definedName name="_xlnm.Print_Area" localSheetId="1">'Огнетушители ОУ, ОП, ОВП'!$A$1:$I$75</definedName>
    <definedName name="_xlnm.Print_Area" localSheetId="2">'Огнетушители, прочее'!$A$1:$I$75</definedName>
    <definedName name="_xlnm.Print_Area" localSheetId="3">'Рукава пожарные'!$A$1:$I$94</definedName>
    <definedName name="_xlnm.Print_Area" localSheetId="6">Снаряжение!$A$1:$M$60</definedName>
    <definedName name="_xlnm.Print_Area" localSheetId="7">'Шкафы ПК, инвентарь'!$A$1:$Q$76</definedName>
  </definedNames>
  <calcPr calcId="145621"/>
  <fileRecoveryPr autoRecover="0"/>
</workbook>
</file>

<file path=xl/calcChain.xml><?xml version="1.0" encoding="utf-8"?>
<calcChain xmlns="http://schemas.openxmlformats.org/spreadsheetml/2006/main">
  <c r="D8" i="34" l="1"/>
  <c r="Q79" i="20" l="1"/>
  <c r="Q80" i="20"/>
  <c r="Q81" i="20"/>
  <c r="Q82" i="20"/>
  <c r="H72" i="20"/>
  <c r="H73" i="20"/>
  <c r="H74" i="20"/>
  <c r="H75" i="20"/>
  <c r="H76" i="20"/>
  <c r="H77" i="20"/>
  <c r="H7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Q69" i="20"/>
  <c r="Q70" i="20"/>
  <c r="Q71" i="20"/>
  <c r="Q72" i="20"/>
  <c r="Q73" i="20"/>
  <c r="Q74" i="20"/>
  <c r="Q75" i="20"/>
  <c r="Q76" i="20"/>
  <c r="Q59" i="20"/>
  <c r="Q60" i="20"/>
  <c r="Q61" i="20"/>
  <c r="Q62" i="20"/>
  <c r="Q63" i="20"/>
  <c r="Q64" i="20"/>
  <c r="Q65" i="20"/>
  <c r="Q66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N56" i="20"/>
  <c r="N38" i="20"/>
  <c r="N39" i="20"/>
  <c r="N35" i="20"/>
  <c r="N36" i="20"/>
  <c r="N37" i="20"/>
  <c r="N11" i="20"/>
  <c r="N12" i="20"/>
  <c r="N13" i="20"/>
  <c r="N14" i="20"/>
  <c r="N15" i="20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10" i="20"/>
  <c r="N8" i="20"/>
  <c r="N9" i="20"/>
  <c r="Q58" i="20"/>
  <c r="Q68" i="20"/>
  <c r="Q78" i="20"/>
  <c r="H79" i="20"/>
  <c r="H81" i="20"/>
  <c r="H82" i="20"/>
  <c r="H83" i="20"/>
  <c r="H84" i="20"/>
  <c r="H85" i="20"/>
  <c r="N41" i="20"/>
  <c r="N7" i="20"/>
  <c r="N34" i="20"/>
  <c r="H58" i="20"/>
  <c r="I32" i="27"/>
  <c r="D9" i="24"/>
  <c r="D7" i="24"/>
  <c r="D26" i="36"/>
  <c r="D9" i="34"/>
  <c r="D10" i="34"/>
  <c r="D11" i="34"/>
  <c r="D12" i="34"/>
  <c r="D13" i="34"/>
  <c r="D14" i="34"/>
  <c r="D15" i="34"/>
  <c r="D16" i="34"/>
  <c r="D17" i="34"/>
  <c r="D18" i="34"/>
  <c r="D19" i="34"/>
  <c r="D20" i="34"/>
  <c r="D21" i="34"/>
  <c r="D22" i="34"/>
  <c r="D23" i="34"/>
  <c r="D24" i="34"/>
  <c r="I37" i="36"/>
  <c r="I38" i="36"/>
  <c r="I39" i="36"/>
  <c r="I40" i="36"/>
  <c r="I41" i="36"/>
  <c r="I42" i="36"/>
  <c r="I43" i="36"/>
  <c r="I44" i="36"/>
  <c r="I45" i="36"/>
  <c r="I46" i="36"/>
  <c r="I47" i="36"/>
  <c r="I48" i="36"/>
  <c r="I49" i="36"/>
  <c r="I50" i="36"/>
  <c r="I51" i="36"/>
  <c r="I52" i="36"/>
  <c r="I53" i="36"/>
  <c r="I54" i="36"/>
  <c r="I55" i="36"/>
  <c r="I56" i="36"/>
  <c r="I57" i="36"/>
  <c r="I58" i="36"/>
  <c r="I59" i="36"/>
  <c r="I60" i="36"/>
  <c r="I61" i="36"/>
  <c r="I62" i="36"/>
  <c r="I63" i="36"/>
  <c r="I64" i="36"/>
  <c r="I65" i="36"/>
  <c r="I66" i="36"/>
  <c r="I36" i="36"/>
  <c r="I8" i="36"/>
  <c r="I9" i="36"/>
  <c r="I10" i="36"/>
  <c r="I11" i="36"/>
  <c r="I12" i="36"/>
  <c r="I13" i="36"/>
  <c r="I14" i="36"/>
  <c r="I15" i="36"/>
  <c r="I16" i="36"/>
  <c r="I17" i="36"/>
  <c r="I18" i="36"/>
  <c r="I19" i="36"/>
  <c r="I20" i="36"/>
  <c r="I21" i="36"/>
  <c r="I22" i="36"/>
  <c r="I23" i="36"/>
  <c r="I24" i="36"/>
  <c r="I25" i="36"/>
  <c r="I26" i="36"/>
  <c r="I27" i="36"/>
  <c r="I28" i="36"/>
  <c r="I29" i="36"/>
  <c r="I30" i="36"/>
  <c r="I31" i="36"/>
  <c r="I32" i="36"/>
  <c r="I33" i="36"/>
  <c r="I34" i="36"/>
  <c r="I7" i="36"/>
  <c r="D32" i="36"/>
  <c r="D33" i="36"/>
  <c r="D34" i="36"/>
  <c r="D35" i="36"/>
  <c r="D36" i="36"/>
  <c r="D37" i="36"/>
  <c r="D38" i="36"/>
  <c r="D39" i="36"/>
  <c r="D40" i="36"/>
  <c r="D41" i="36"/>
  <c r="D42" i="36"/>
  <c r="D43" i="36"/>
  <c r="D44" i="36"/>
  <c r="D45" i="36"/>
  <c r="D46" i="36"/>
  <c r="D47" i="36"/>
  <c r="D48" i="36"/>
  <c r="D49" i="36"/>
  <c r="D50" i="36"/>
  <c r="D31" i="36"/>
  <c r="D8" i="36"/>
  <c r="D9" i="36"/>
  <c r="D10" i="36"/>
  <c r="D11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5" i="36"/>
  <c r="D27" i="36"/>
  <c r="D28" i="36"/>
  <c r="D29" i="36"/>
  <c r="D7" i="36"/>
  <c r="I64" i="24"/>
  <c r="I65" i="24"/>
  <c r="I8" i="24"/>
  <c r="I9" i="24"/>
  <c r="I10" i="24"/>
  <c r="I11" i="24"/>
  <c r="I12" i="24"/>
  <c r="I13" i="24"/>
  <c r="I14" i="24"/>
  <c r="I15" i="24"/>
  <c r="I16" i="24"/>
  <c r="I17" i="24"/>
  <c r="I18" i="24"/>
  <c r="I19" i="24"/>
  <c r="I20" i="24"/>
  <c r="I21" i="24"/>
  <c r="I22" i="24"/>
  <c r="I23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I37" i="24"/>
  <c r="I38" i="24"/>
  <c r="I39" i="24"/>
  <c r="I40" i="24"/>
  <c r="I41" i="24"/>
  <c r="I42" i="24"/>
  <c r="I43" i="24"/>
  <c r="I44" i="24"/>
  <c r="I45" i="24"/>
  <c r="I46" i="24"/>
  <c r="I47" i="24"/>
  <c r="I48" i="24"/>
  <c r="I49" i="24"/>
  <c r="I50" i="24"/>
  <c r="I51" i="24"/>
  <c r="I52" i="24"/>
  <c r="I53" i="24"/>
  <c r="I54" i="24"/>
  <c r="I55" i="24"/>
  <c r="I56" i="24"/>
  <c r="I57" i="24"/>
  <c r="I58" i="24"/>
  <c r="I59" i="24"/>
  <c r="I60" i="24"/>
  <c r="I61" i="24"/>
  <c r="I62" i="24"/>
  <c r="I63" i="24"/>
  <c r="I7" i="24"/>
  <c r="D61" i="24"/>
  <c r="D62" i="24"/>
  <c r="D63" i="24"/>
  <c r="D64" i="24"/>
  <c r="D65" i="24"/>
  <c r="D66" i="24"/>
  <c r="D67" i="24"/>
  <c r="D68" i="24"/>
  <c r="D69" i="24"/>
  <c r="D70" i="24"/>
  <c r="D71" i="24"/>
  <c r="D72" i="24"/>
  <c r="D73" i="24"/>
  <c r="D74" i="24"/>
  <c r="D75" i="24"/>
  <c r="D76" i="24"/>
  <c r="D77" i="24"/>
  <c r="D78" i="24"/>
  <c r="D60" i="24"/>
  <c r="D44" i="24"/>
  <c r="D45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43" i="24"/>
  <c r="D39" i="24"/>
  <c r="D40" i="24"/>
  <c r="D41" i="24"/>
  <c r="D38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16" i="24"/>
  <c r="D8" i="24"/>
  <c r="D10" i="24"/>
  <c r="D11" i="24"/>
  <c r="D12" i="24"/>
  <c r="D13" i="24"/>
  <c r="D14" i="24"/>
  <c r="I76" i="27"/>
  <c r="I77" i="27"/>
  <c r="I75" i="27"/>
  <c r="I72" i="27"/>
  <c r="I73" i="27"/>
  <c r="I71" i="27"/>
  <c r="I68" i="27"/>
  <c r="I69" i="27"/>
  <c r="I67" i="27"/>
  <c r="I64" i="27"/>
  <c r="I65" i="27"/>
  <c r="I63" i="27"/>
  <c r="I60" i="27"/>
  <c r="I61" i="27"/>
  <c r="I59" i="27"/>
  <c r="I21" i="27"/>
  <c r="I22" i="27"/>
  <c r="I23" i="27"/>
  <c r="I24" i="27"/>
  <c r="I25" i="27"/>
  <c r="I26" i="27"/>
  <c r="I27" i="27"/>
  <c r="I28" i="27"/>
  <c r="I29" i="27"/>
  <c r="I30" i="27"/>
  <c r="I31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20" i="27"/>
  <c r="I11" i="27"/>
  <c r="I12" i="27"/>
  <c r="I13" i="27"/>
  <c r="I14" i="27"/>
  <c r="I15" i="27"/>
  <c r="I10" i="27"/>
  <c r="D82" i="27"/>
  <c r="D83" i="27"/>
  <c r="D84" i="27"/>
  <c r="D85" i="27"/>
  <c r="D86" i="27"/>
  <c r="D87" i="27"/>
  <c r="D81" i="27"/>
  <c r="D75" i="27"/>
  <c r="D76" i="27"/>
  <c r="D77" i="27"/>
  <c r="D74" i="27"/>
  <c r="D54" i="27"/>
  <c r="D55" i="27"/>
  <c r="D56" i="27"/>
  <c r="D57" i="27"/>
  <c r="D58" i="27"/>
  <c r="D59" i="27"/>
  <c r="D60" i="27"/>
  <c r="D61" i="27"/>
  <c r="D62" i="27"/>
  <c r="D63" i="27"/>
  <c r="D64" i="27"/>
  <c r="D65" i="27"/>
  <c r="D66" i="27"/>
  <c r="D67" i="27"/>
  <c r="D68" i="27"/>
  <c r="D69" i="27"/>
  <c r="D70" i="27"/>
  <c r="D71" i="27"/>
  <c r="D72" i="27"/>
  <c r="D53" i="27"/>
  <c r="D39" i="27"/>
  <c r="D40" i="27"/>
  <c r="D41" i="27"/>
  <c r="D42" i="27"/>
  <c r="D43" i="27"/>
  <c r="D44" i="27"/>
  <c r="D45" i="27"/>
  <c r="D46" i="27"/>
  <c r="D47" i="27"/>
  <c r="D48" i="27"/>
  <c r="D49" i="27"/>
  <c r="D38" i="27"/>
  <c r="D27" i="27"/>
  <c r="D28" i="27"/>
  <c r="D29" i="27"/>
  <c r="D30" i="27"/>
  <c r="D31" i="27"/>
  <c r="D32" i="27"/>
  <c r="D33" i="27"/>
  <c r="D26" i="27"/>
  <c r="D11" i="27"/>
  <c r="D12" i="27"/>
  <c r="D13" i="27"/>
  <c r="D14" i="27"/>
  <c r="D15" i="27"/>
  <c r="D16" i="27"/>
  <c r="D17" i="27"/>
  <c r="D18" i="27"/>
  <c r="D19" i="27"/>
  <c r="D20" i="27"/>
  <c r="D21" i="27"/>
  <c r="D10" i="27"/>
  <c r="K30" i="32"/>
  <c r="K31" i="32"/>
  <c r="K32" i="32"/>
  <c r="K33" i="32"/>
  <c r="K34" i="32"/>
  <c r="K35" i="32"/>
  <c r="K36" i="32"/>
  <c r="K37" i="32"/>
  <c r="K38" i="32"/>
  <c r="K39" i="32"/>
  <c r="K41" i="32"/>
  <c r="K42" i="32"/>
  <c r="K43" i="32"/>
  <c r="K44" i="32"/>
  <c r="K45" i="32"/>
  <c r="K46" i="32"/>
  <c r="K47" i="32"/>
  <c r="K48" i="32"/>
  <c r="K49" i="32"/>
  <c r="K50" i="32"/>
  <c r="K51" i="32"/>
  <c r="K52" i="32"/>
  <c r="K53" i="32"/>
  <c r="K54" i="32"/>
  <c r="K55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3" i="32"/>
  <c r="K74" i="32"/>
  <c r="K75" i="32"/>
  <c r="K76" i="32"/>
  <c r="K77" i="32"/>
  <c r="E73" i="32"/>
  <c r="E74" i="32"/>
  <c r="E75" i="32"/>
  <c r="E76" i="32"/>
  <c r="E72" i="32"/>
  <c r="E57" i="32"/>
  <c r="E58" i="32"/>
  <c r="E59" i="32"/>
  <c r="E60" i="32"/>
  <c r="E61" i="32"/>
  <c r="E62" i="32"/>
  <c r="E63" i="32"/>
  <c r="E64" i="32"/>
  <c r="E65" i="32"/>
  <c r="E66" i="32"/>
  <c r="E67" i="32"/>
  <c r="E68" i="32"/>
  <c r="E69" i="32"/>
  <c r="E70" i="32"/>
  <c r="E56" i="32"/>
  <c r="E41" i="32"/>
  <c r="E42" i="32"/>
  <c r="E43" i="32"/>
  <c r="E44" i="32"/>
  <c r="E45" i="32"/>
  <c r="E46" i="32"/>
  <c r="E47" i="32"/>
  <c r="E48" i="32"/>
  <c r="E49" i="32"/>
  <c r="E50" i="32"/>
  <c r="E51" i="32"/>
  <c r="E52" i="32"/>
  <c r="E53" i="32"/>
  <c r="E54" i="32"/>
  <c r="E40" i="32"/>
  <c r="E35" i="32"/>
  <c r="E36" i="32"/>
  <c r="E37" i="32"/>
  <c r="E38" i="32"/>
  <c r="E34" i="32"/>
  <c r="E31" i="32"/>
  <c r="E32" i="32"/>
  <c r="E30" i="32"/>
  <c r="E27" i="32"/>
  <c r="E28" i="32"/>
  <c r="E26" i="32"/>
  <c r="E24" i="32"/>
  <c r="E23" i="32"/>
  <c r="K19" i="32"/>
  <c r="K20" i="32"/>
  <c r="K21" i="32"/>
  <c r="K22" i="32"/>
  <c r="K23" i="32"/>
  <c r="K24" i="32"/>
  <c r="K25" i="32"/>
  <c r="K26" i="32"/>
  <c r="K27" i="32"/>
  <c r="K28" i="32"/>
  <c r="K18" i="32"/>
  <c r="K8" i="32"/>
  <c r="K9" i="32"/>
  <c r="K10" i="32"/>
  <c r="K11" i="32"/>
  <c r="K12" i="32"/>
  <c r="K13" i="32"/>
  <c r="K14" i="32"/>
  <c r="K15" i="32"/>
  <c r="K16" i="32"/>
  <c r="K7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8" i="32"/>
  <c r="K68" i="33"/>
  <c r="K69" i="33"/>
  <c r="K70" i="33"/>
  <c r="K71" i="33"/>
  <c r="K72" i="33"/>
  <c r="K73" i="33"/>
  <c r="K74" i="33"/>
  <c r="K75" i="33"/>
  <c r="K76" i="33"/>
  <c r="K77" i="33"/>
  <c r="K78" i="33"/>
  <c r="K79" i="33"/>
  <c r="K67" i="33"/>
  <c r="K11" i="33"/>
  <c r="K12" i="33"/>
  <c r="K13" i="33"/>
  <c r="K14" i="33"/>
  <c r="K15" i="33"/>
  <c r="K16" i="33"/>
  <c r="K17" i="33"/>
  <c r="K18" i="33"/>
  <c r="K19" i="33"/>
  <c r="K20" i="33"/>
  <c r="K21" i="33"/>
  <c r="K22" i="33"/>
  <c r="K23" i="33"/>
  <c r="K24" i="33"/>
  <c r="K25" i="33"/>
  <c r="K26" i="33"/>
  <c r="K27" i="33"/>
  <c r="K28" i="33"/>
  <c r="K29" i="33"/>
  <c r="K30" i="33"/>
  <c r="K31" i="33"/>
  <c r="K32" i="33"/>
  <c r="K33" i="33"/>
  <c r="K34" i="33"/>
  <c r="K35" i="33"/>
  <c r="K36" i="33"/>
  <c r="K37" i="33"/>
  <c r="K38" i="33"/>
  <c r="K39" i="33"/>
  <c r="K40" i="33"/>
  <c r="K41" i="33"/>
  <c r="K42" i="33"/>
  <c r="K43" i="33"/>
  <c r="K44" i="33"/>
  <c r="K45" i="33"/>
  <c r="K46" i="33"/>
  <c r="K47" i="33"/>
  <c r="K48" i="33"/>
  <c r="K49" i="33"/>
  <c r="K50" i="33"/>
  <c r="K51" i="33"/>
  <c r="K52" i="33"/>
  <c r="K53" i="33"/>
  <c r="K54" i="33"/>
  <c r="K55" i="33"/>
  <c r="K56" i="33"/>
  <c r="K57" i="33"/>
  <c r="K58" i="33"/>
  <c r="K59" i="33"/>
  <c r="K60" i="33"/>
  <c r="K61" i="33"/>
  <c r="K62" i="33"/>
  <c r="K63" i="33"/>
  <c r="K64" i="33"/>
  <c r="K65" i="33"/>
  <c r="K10" i="33"/>
  <c r="E66" i="33"/>
  <c r="E67" i="33"/>
  <c r="E68" i="33"/>
  <c r="E69" i="33"/>
  <c r="E70" i="33"/>
  <c r="E71" i="33"/>
  <c r="E72" i="33"/>
  <c r="E73" i="33"/>
  <c r="E74" i="33"/>
  <c r="E75" i="33"/>
  <c r="E76" i="33"/>
  <c r="E77" i="33"/>
  <c r="E54" i="33"/>
  <c r="E55" i="33"/>
  <c r="E56" i="33"/>
  <c r="E57" i="33"/>
  <c r="E58" i="33"/>
  <c r="E59" i="33"/>
  <c r="E60" i="33"/>
  <c r="E61" i="33"/>
  <c r="E62" i="33"/>
  <c r="E63" i="33"/>
  <c r="E64" i="33"/>
  <c r="E53" i="33"/>
  <c r="E24" i="33"/>
  <c r="E25" i="33"/>
  <c r="E26" i="33"/>
  <c r="E27" i="33"/>
  <c r="E28" i="33"/>
  <c r="E29" i="33"/>
  <c r="E30" i="33"/>
  <c r="E31" i="33"/>
  <c r="E32" i="33"/>
  <c r="E33" i="33"/>
  <c r="E34" i="33"/>
  <c r="E35" i="33"/>
  <c r="E36" i="33"/>
  <c r="E37" i="33"/>
  <c r="E38" i="33"/>
  <c r="E39" i="33"/>
  <c r="E40" i="33"/>
  <c r="E41" i="33"/>
  <c r="E42" i="33"/>
  <c r="E43" i="33"/>
  <c r="E44" i="33"/>
  <c r="E45" i="33"/>
  <c r="E46" i="33"/>
  <c r="E47" i="33"/>
  <c r="E48" i="33"/>
  <c r="E49" i="33"/>
  <c r="E50" i="33"/>
  <c r="E51" i="33"/>
  <c r="E23" i="33"/>
  <c r="E21" i="33"/>
  <c r="E20" i="33"/>
  <c r="E9" i="33"/>
  <c r="E10" i="33"/>
  <c r="E11" i="33"/>
  <c r="E12" i="33"/>
  <c r="E13" i="33"/>
  <c r="E14" i="33"/>
  <c r="E15" i="33"/>
  <c r="E16" i="33"/>
  <c r="E17" i="33"/>
  <c r="E8" i="33"/>
  <c r="M56" i="37"/>
  <c r="M57" i="37"/>
  <c r="M58" i="37"/>
  <c r="M55" i="37"/>
  <c r="M41" i="37"/>
  <c r="M42" i="37"/>
  <c r="M43" i="37"/>
  <c r="M44" i="37"/>
  <c r="M45" i="37"/>
  <c r="M46" i="37"/>
  <c r="M47" i="37"/>
  <c r="M48" i="37"/>
  <c r="M49" i="37"/>
  <c r="M50" i="37"/>
  <c r="M51" i="37"/>
  <c r="M52" i="37"/>
  <c r="M53" i="37"/>
  <c r="M40" i="37"/>
  <c r="M15" i="37"/>
  <c r="M16" i="37"/>
  <c r="M17" i="37"/>
  <c r="M18" i="37"/>
  <c r="M19" i="37"/>
  <c r="M20" i="37"/>
  <c r="M21" i="37"/>
  <c r="M22" i="37"/>
  <c r="M23" i="37"/>
  <c r="M24" i="37"/>
  <c r="M25" i="37"/>
  <c r="M26" i="37"/>
  <c r="M27" i="37"/>
  <c r="M28" i="37"/>
  <c r="M29" i="37"/>
  <c r="M30" i="37"/>
  <c r="M31" i="37"/>
  <c r="M32" i="37"/>
  <c r="M33" i="37"/>
  <c r="M34" i="37"/>
  <c r="M35" i="37"/>
  <c r="M36" i="37"/>
  <c r="M14" i="37"/>
  <c r="M12" i="37"/>
  <c r="M11" i="37"/>
  <c r="M8" i="37"/>
  <c r="M9" i="37"/>
  <c r="M7" i="37"/>
  <c r="E59" i="37"/>
  <c r="E60" i="37"/>
  <c r="E58" i="37"/>
  <c r="E17" i="37"/>
  <c r="E18" i="37"/>
  <c r="E19" i="37"/>
  <c r="E20" i="37"/>
  <c r="E21" i="37"/>
  <c r="E22" i="37"/>
  <c r="E23" i="37"/>
  <c r="E24" i="37"/>
  <c r="E25" i="37"/>
  <c r="E26" i="37"/>
  <c r="E27" i="37"/>
  <c r="E28" i="37"/>
  <c r="E29" i="37"/>
  <c r="E30" i="37"/>
  <c r="E31" i="37"/>
  <c r="E32" i="37"/>
  <c r="E33" i="37"/>
  <c r="E34" i="37"/>
  <c r="E35" i="37"/>
  <c r="E36" i="37"/>
  <c r="E37" i="37"/>
  <c r="E38" i="37"/>
  <c r="E39" i="37"/>
  <c r="E40" i="37"/>
  <c r="E41" i="37"/>
  <c r="E42" i="37"/>
  <c r="E43" i="37"/>
  <c r="E44" i="37"/>
  <c r="E45" i="37"/>
  <c r="E46" i="37"/>
  <c r="E47" i="37"/>
  <c r="E48" i="37"/>
  <c r="E49" i="37"/>
  <c r="E50" i="37"/>
  <c r="E51" i="37"/>
  <c r="E52" i="37"/>
  <c r="E53" i="37"/>
  <c r="E54" i="37"/>
  <c r="E55" i="37"/>
  <c r="E56" i="37"/>
  <c r="E16" i="37"/>
  <c r="E8" i="37"/>
  <c r="E9" i="37"/>
  <c r="E10" i="37"/>
  <c r="E11" i="37"/>
  <c r="E7" i="37"/>
  <c r="L9" i="37" l="1"/>
  <c r="L8" i="37"/>
  <c r="L7" i="37"/>
  <c r="L12" i="37"/>
  <c r="L11" i="37"/>
  <c r="L38" i="37"/>
  <c r="L37" i="37"/>
  <c r="L36" i="37"/>
  <c r="L35" i="37"/>
  <c r="L34" i="37"/>
  <c r="L33" i="37"/>
  <c r="L32" i="37"/>
  <c r="L31" i="37"/>
  <c r="L30" i="37"/>
  <c r="L29" i="37"/>
  <c r="L28" i="37"/>
  <c r="L27" i="37"/>
  <c r="L26" i="37"/>
  <c r="L25" i="37"/>
  <c r="L24" i="37"/>
  <c r="L23" i="37"/>
  <c r="L22" i="37"/>
  <c r="L21" i="37"/>
  <c r="L20" i="37"/>
  <c r="L19" i="37"/>
  <c r="L18" i="37"/>
  <c r="L17" i="37"/>
  <c r="L16" i="37"/>
  <c r="L15" i="37"/>
  <c r="L14" i="37"/>
  <c r="L53" i="37"/>
  <c r="L52" i="37"/>
  <c r="L51" i="37"/>
  <c r="L50" i="37"/>
  <c r="L49" i="37"/>
  <c r="L48" i="37"/>
  <c r="L47" i="37"/>
  <c r="L46" i="37"/>
  <c r="L45" i="37"/>
  <c r="L44" i="37"/>
  <c r="L43" i="37"/>
  <c r="L42" i="37"/>
  <c r="L41" i="37"/>
  <c r="L40" i="37"/>
  <c r="L58" i="37"/>
  <c r="L57" i="37"/>
  <c r="L56" i="37"/>
  <c r="L55" i="37"/>
  <c r="D60" i="37"/>
  <c r="D59" i="37"/>
  <c r="D58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1" i="37"/>
  <c r="D10" i="37"/>
  <c r="D9" i="37"/>
  <c r="D8" i="37"/>
  <c r="D7" i="37"/>
  <c r="J65" i="33"/>
  <c r="J64" i="33"/>
  <c r="J63" i="33"/>
  <c r="J62" i="33"/>
  <c r="J61" i="33"/>
  <c r="J60" i="33"/>
  <c r="J59" i="33"/>
  <c r="J58" i="33"/>
  <c r="J57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J34" i="33"/>
  <c r="J33" i="33"/>
  <c r="J32" i="33"/>
  <c r="J31" i="33"/>
  <c r="J30" i="33"/>
  <c r="J29" i="33"/>
  <c r="J28" i="33"/>
  <c r="J27" i="33"/>
  <c r="J26" i="33"/>
  <c r="J25" i="33"/>
  <c r="J24" i="33"/>
  <c r="J23" i="33"/>
  <c r="J22" i="33"/>
  <c r="J21" i="33"/>
  <c r="J20" i="33"/>
  <c r="J19" i="33"/>
  <c r="J18" i="33"/>
  <c r="J17" i="33"/>
  <c r="J16" i="33"/>
  <c r="J15" i="33"/>
  <c r="J14" i="33"/>
  <c r="J13" i="33"/>
  <c r="J12" i="33"/>
  <c r="J11" i="33"/>
  <c r="J10" i="33"/>
  <c r="J79" i="33"/>
  <c r="J78" i="33"/>
  <c r="J77" i="33"/>
  <c r="J76" i="33"/>
  <c r="J75" i="33"/>
  <c r="J74" i="33"/>
  <c r="J73" i="33"/>
  <c r="J72" i="33"/>
  <c r="J71" i="33"/>
  <c r="J70" i="33"/>
  <c r="J69" i="33"/>
  <c r="J68" i="33"/>
  <c r="J67" i="33"/>
  <c r="D77" i="33"/>
  <c r="D76" i="33"/>
  <c r="D75" i="33"/>
  <c r="D74" i="33"/>
  <c r="D73" i="33"/>
  <c r="D72" i="33"/>
  <c r="D71" i="33"/>
  <c r="D70" i="33"/>
  <c r="D69" i="33"/>
  <c r="D68" i="33"/>
  <c r="D67" i="33"/>
  <c r="D66" i="33"/>
  <c r="D64" i="33"/>
  <c r="D63" i="33"/>
  <c r="D62" i="33"/>
  <c r="D61" i="33"/>
  <c r="D60" i="33"/>
  <c r="D59" i="33"/>
  <c r="D58" i="33"/>
  <c r="D57" i="33"/>
  <c r="D56" i="33"/>
  <c r="D55" i="33"/>
  <c r="D54" i="33"/>
  <c r="D53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1" i="33"/>
  <c r="D20" i="33"/>
  <c r="D9" i="33"/>
  <c r="D10" i="33"/>
  <c r="D11" i="33"/>
  <c r="D12" i="33"/>
  <c r="D13" i="33"/>
  <c r="D14" i="33"/>
  <c r="D15" i="33"/>
  <c r="D16" i="33"/>
  <c r="D17" i="33"/>
  <c r="D8" i="33"/>
  <c r="C88" i="27"/>
  <c r="D88" i="27" s="1"/>
  <c r="C89" i="27"/>
  <c r="D89" i="27" s="1"/>
  <c r="C90" i="27"/>
  <c r="D90" i="27" s="1"/>
  <c r="C91" i="27"/>
  <c r="D91" i="27" s="1"/>
  <c r="C92" i="27"/>
  <c r="D92" i="27" s="1"/>
  <c r="C93" i="27"/>
  <c r="D93" i="27" s="1"/>
  <c r="C94" i="27"/>
  <c r="D94" i="27" s="1"/>
  <c r="M37" i="37"/>
</calcChain>
</file>

<file path=xl/sharedStrings.xml><?xml version="1.0" encoding="utf-8"?>
<sst xmlns="http://schemas.openxmlformats.org/spreadsheetml/2006/main" count="2109" uniqueCount="988">
  <si>
    <t>Манометр к ОП (резьба М8*1)</t>
  </si>
  <si>
    <t>Манометр к ОП (резьба М10*1)</t>
  </si>
  <si>
    <t>Коврик диэлектрический 500*500*6</t>
  </si>
  <si>
    <t>Коврик диэлектрический 750*750*6</t>
  </si>
  <si>
    <t>Коврик диэлектрический 1000*1000*6</t>
  </si>
  <si>
    <t>Перчатки диэлектрические бесшовные латекс</t>
  </si>
  <si>
    <t>Боты диэлектрические (до 20 кВт)</t>
  </si>
  <si>
    <t>Чека к огнетушителю</t>
  </si>
  <si>
    <t>Комплектующие и запчасти к огнетушителям</t>
  </si>
  <si>
    <t>Наименование продукции</t>
  </si>
  <si>
    <t>Изм.</t>
  </si>
  <si>
    <t>скат</t>
  </si>
  <si>
    <t>шт</t>
  </si>
  <si>
    <t>Сетка СВ-125</t>
  </si>
  <si>
    <t>Водосборник ВС-125</t>
  </si>
  <si>
    <t>Гидроэлеватор Г-600</t>
  </si>
  <si>
    <t>ГР-80</t>
  </si>
  <si>
    <t>ГРВ-100</t>
  </si>
  <si>
    <t>ГРВ-125</t>
  </si>
  <si>
    <t>ГМ-50</t>
  </si>
  <si>
    <t>ГЦ-50</t>
  </si>
  <si>
    <t>ГМ-80</t>
  </si>
  <si>
    <t>ГЦ-80</t>
  </si>
  <si>
    <t>ГМВ-100</t>
  </si>
  <si>
    <t>ГМВ-125</t>
  </si>
  <si>
    <t>ГП-50*80</t>
  </si>
  <si>
    <t>Наименование</t>
  </si>
  <si>
    <t>Цвет</t>
  </si>
  <si>
    <t>Крепление</t>
  </si>
  <si>
    <t>Окно</t>
  </si>
  <si>
    <t>Примечания</t>
  </si>
  <si>
    <t>крас./бел.</t>
  </si>
  <si>
    <t>в стену</t>
  </si>
  <si>
    <t>-</t>
  </si>
  <si>
    <t>+</t>
  </si>
  <si>
    <t>навесной</t>
  </si>
  <si>
    <t>Место 2 огн.10 кг.</t>
  </si>
  <si>
    <t>300-730-220</t>
  </si>
  <si>
    <t>Для 1 огн. 6-12 кг</t>
  </si>
  <si>
    <t>угловой</t>
  </si>
  <si>
    <t>300-700-240</t>
  </si>
  <si>
    <t>600-730-220</t>
  </si>
  <si>
    <t>Сетка СВ-100</t>
  </si>
  <si>
    <t>Для 2-3 огн. до 12 кг</t>
  </si>
  <si>
    <t>540-650-230</t>
  </si>
  <si>
    <t>840-650-230</t>
  </si>
  <si>
    <t>Honda GХ-160 5,5л/с Аи-92</t>
  </si>
  <si>
    <t xml:space="preserve">Наименование продукции </t>
  </si>
  <si>
    <t>150мм без головок</t>
  </si>
  <si>
    <t>ОРТ-50</t>
  </si>
  <si>
    <t>Honda GХ-120 4л/с Аи-92</t>
  </si>
  <si>
    <t>Subaru EY-15D 3,5л/с Аи-92</t>
  </si>
  <si>
    <t>Subaru EY-20D 5,0л/с Аи-92</t>
  </si>
  <si>
    <t>Subaru EY-28D 7,5л/с Аи-92</t>
  </si>
  <si>
    <t>Subaru EY-40D 10л/с Аи-92</t>
  </si>
  <si>
    <t>Каска пожарного КП-92</t>
  </si>
  <si>
    <t>Пояс пожарного ППС</t>
  </si>
  <si>
    <t>компл</t>
  </si>
  <si>
    <t>пара</t>
  </si>
  <si>
    <t>Боевое снаряжение пожарных</t>
  </si>
  <si>
    <t>Водопенное оборудование</t>
  </si>
  <si>
    <t>Разветвление РТ-70</t>
  </si>
  <si>
    <t>Разветвление РТ-80</t>
  </si>
  <si>
    <t>Пеносмеситель ПС-1 70 мм</t>
  </si>
  <si>
    <t>Пеносмеситель ПС-2 80 мм</t>
  </si>
  <si>
    <t>ГПС-600</t>
  </si>
  <si>
    <t>Щит пожарный открытый деревянный (без комплекта)</t>
  </si>
  <si>
    <t>75мм без головок</t>
  </si>
  <si>
    <t>100мм без головок</t>
  </si>
  <si>
    <t>125мм без головок</t>
  </si>
  <si>
    <t>ГР-150</t>
  </si>
  <si>
    <t>Щит пожарный открытый металлический (без комплекта)</t>
  </si>
  <si>
    <t>Запорная арматура</t>
  </si>
  <si>
    <t>Подшлемник летний термостойкий</t>
  </si>
  <si>
    <t>50мм без головок</t>
  </si>
  <si>
    <t>Лом пожарный легкий</t>
  </si>
  <si>
    <t>Багор пожарный</t>
  </si>
  <si>
    <t>Ведро пожарное конусное</t>
  </si>
  <si>
    <t>Мотопомпы общего назначения</t>
  </si>
  <si>
    <t>ГЗВ-150</t>
  </si>
  <si>
    <t>Стволы пожарные</t>
  </si>
  <si>
    <t>Колонка КПА</t>
  </si>
  <si>
    <t>Лестница палка</t>
  </si>
  <si>
    <t>Лестница трехколенная</t>
  </si>
  <si>
    <t>Веревка ВПС-30</t>
  </si>
  <si>
    <t>Веревка ВПС-50</t>
  </si>
  <si>
    <t>Полиграфическая продукция</t>
  </si>
  <si>
    <t>Щиты и стенды пожарные</t>
  </si>
  <si>
    <t>ГР-50 А-А</t>
  </si>
  <si>
    <t>РСП-50 А</t>
  </si>
  <si>
    <t>РСП-70 А</t>
  </si>
  <si>
    <t>РСК-50 А</t>
  </si>
  <si>
    <t>РСКЗ-70 А</t>
  </si>
  <si>
    <t>РС-50,01 А</t>
  </si>
  <si>
    <t>РС-50 А</t>
  </si>
  <si>
    <t>РС-70,01 А</t>
  </si>
  <si>
    <t>РС-70 А</t>
  </si>
  <si>
    <t>Боевой расчет ДПД 1 л. А3</t>
  </si>
  <si>
    <t>Использование огнетушителя 1 л. А4</t>
  </si>
  <si>
    <t>СРК-50</t>
  </si>
  <si>
    <t>Лестница штурмовка</t>
  </si>
  <si>
    <t>Исполнение</t>
  </si>
  <si>
    <t>900х2100</t>
  </si>
  <si>
    <t>850х2075</t>
  </si>
  <si>
    <t>1000х2100</t>
  </si>
  <si>
    <t>950х2075</t>
  </si>
  <si>
    <t>ДПМ-01/60 (EI 60)</t>
  </si>
  <si>
    <t>800х2100</t>
  </si>
  <si>
    <t>750х2075</t>
  </si>
  <si>
    <t>1300х2100</t>
  </si>
  <si>
    <t>1250х2075</t>
  </si>
  <si>
    <t>1500х2100</t>
  </si>
  <si>
    <t>1450х2075</t>
  </si>
  <si>
    <t>ДПМ-02/60 (EI 60)</t>
  </si>
  <si>
    <t>1200х2100</t>
  </si>
  <si>
    <t>1150х2075</t>
  </si>
  <si>
    <t>1400х2100</t>
  </si>
  <si>
    <t>1350х2075</t>
  </si>
  <si>
    <t>Знаки самоклеящиеся (200х200, 150х300)</t>
  </si>
  <si>
    <t>Знаки фотолюминисцентные (200х200, 150х300)</t>
  </si>
  <si>
    <t>Знаки на пластике (200х200, 150х300)</t>
  </si>
  <si>
    <t>Комплект "Умей действовать при пожаре" 10 л. А3</t>
  </si>
  <si>
    <t>Комплект "Первичные средства пожаротуш." 3 л. А2</t>
  </si>
  <si>
    <t>Комплект "Пожарная безопасность" 2 л. А2</t>
  </si>
  <si>
    <t>Правила пожарной безопасности</t>
  </si>
  <si>
    <t>правая/левая</t>
  </si>
  <si>
    <t>Строит проем</t>
  </si>
  <si>
    <t>По коробке</t>
  </si>
  <si>
    <t>50мм с головками ГР-50</t>
  </si>
  <si>
    <t>75мм с головками ГР-80</t>
  </si>
  <si>
    <t>100мм с головками ГРВ-100</t>
  </si>
  <si>
    <t>125мм с головками ГРВ-125</t>
  </si>
  <si>
    <t>ГМВ-150</t>
  </si>
  <si>
    <t>300-700-241</t>
  </si>
  <si>
    <t>Тип шкафа</t>
  </si>
  <si>
    <t>540-1280-230</t>
  </si>
  <si>
    <t>Усл. размер</t>
  </si>
  <si>
    <t>Ящик для песка 0,5 м³ разборный</t>
  </si>
  <si>
    <t>Шкафы для хранения огнетушителей, металлические</t>
  </si>
  <si>
    <t>Ключ К-80</t>
  </si>
  <si>
    <t>Ключ К-150</t>
  </si>
  <si>
    <t>ОРТ-50 А</t>
  </si>
  <si>
    <t>Ствол СВПЭ-4</t>
  </si>
  <si>
    <t>Ствол СВП (СПП)</t>
  </si>
  <si>
    <t>Гидрант Дорошевского 330мм</t>
  </si>
  <si>
    <t>Гидрант Дорошевского 380мм  (G3)</t>
  </si>
  <si>
    <t>ГПСС-600</t>
  </si>
  <si>
    <t>ГПСС-2000</t>
  </si>
  <si>
    <t>СЛК-П20</t>
  </si>
  <si>
    <t>150мм с головками ГР-150</t>
  </si>
  <si>
    <t>Колонки водоразборные</t>
  </si>
  <si>
    <t>Лестница ЛВС (5м)</t>
  </si>
  <si>
    <t>Лестница ЛВС (10м)</t>
  </si>
  <si>
    <t>Лестница ЛВС (15м)</t>
  </si>
  <si>
    <t>Шкафы для пожарного крана под диаметр рукава 51 и 66 мм, металлические, порошковая покраска.</t>
  </si>
  <si>
    <t>Регул. расхода воды РР-25</t>
  </si>
  <si>
    <t>Регул. расхода воды РР-40</t>
  </si>
  <si>
    <t>Регул. расхода воды РР-50</t>
  </si>
  <si>
    <t>Регул. расхода воды РР-80</t>
  </si>
  <si>
    <t>Шкаф металлич для 19мм рукава</t>
  </si>
  <si>
    <t>ГП-Н-500 мм  Сталь  Бронзовый нипель</t>
  </si>
  <si>
    <t>ГП-Н-750 мм  Сталь  Бронзовый нипель</t>
  </si>
  <si>
    <t>ГП-Н-1000 мм  Сталь  Бронзовый нипель</t>
  </si>
  <si>
    <t>ГП-Н-1250 мм  Сталь  Бронзовый нипель</t>
  </si>
  <si>
    <t>ГП-Н-1500 мм  Сталь  Бронзовый нипель</t>
  </si>
  <si>
    <t>ГП-Н-1750 мм  Сталь  Бронзовый нипель</t>
  </si>
  <si>
    <t>ГП-Н-2000 мм  Сталь  Бронзовый нипель</t>
  </si>
  <si>
    <t>ГП-Н-2250 мм  Сталь  Бронзовый нипель</t>
  </si>
  <si>
    <t>ГП-Н-2500 мм  Сталь  Бронзовый нипель</t>
  </si>
  <si>
    <t>ГП-Н-2750 мм  Сталь  Бронзовый нипель</t>
  </si>
  <si>
    <t>ГП-Н-3000 мм  Сталь  Бронзовый нипель</t>
  </si>
  <si>
    <t>ГП-Н-3250 мм  Сталь  Бронзовый нипель</t>
  </si>
  <si>
    <t>ГП-Н-3500 мм  Сталь  Бронзовый нипель</t>
  </si>
  <si>
    <t>Плакат "Внутренний пожарный кран" А-4 самокл.</t>
  </si>
  <si>
    <t>Плакат "Пожарный Шит" А-4 самокл.</t>
  </si>
  <si>
    <t>Стенд "Пожарная безопасность" 941*820*4</t>
  </si>
  <si>
    <t>Стенд "Пожарная безопасность" 791*820*4</t>
  </si>
  <si>
    <t>Ножницы диэлектрические специальные</t>
  </si>
  <si>
    <t>Топор для пожарного щита</t>
  </si>
  <si>
    <t>Карабин  пожарный</t>
  </si>
  <si>
    <t>Фланец и подставка для Пожарного Гидранта</t>
  </si>
  <si>
    <t>Подставка пожарная односторонняя фланцевая</t>
  </si>
  <si>
    <t>Подставка пожарная двойная фланцевая</t>
  </si>
  <si>
    <t>Подставка пожарная с тройником фланцевым</t>
  </si>
  <si>
    <t>Подставка-тройник фланц. ППТФ 100*100</t>
  </si>
  <si>
    <t>Подставка-тройник фланц. ППТФ 100*150</t>
  </si>
  <si>
    <t>Подставка-тройник фланц. ППТФ 100*200</t>
  </si>
  <si>
    <t>Подставка-тройник фланц. ППТФ 100*250</t>
  </si>
  <si>
    <t>Подставка-тройник фланц. ППТФ 100*300</t>
  </si>
  <si>
    <t>Подставка-тройник фланц. ППТФ 150*150</t>
  </si>
  <si>
    <t>Подставка-тройник фланц. ППТФ 150*200</t>
  </si>
  <si>
    <t>Подставка-тройник фланц. ППТФ 150*250</t>
  </si>
  <si>
    <t>Подставка-тройник фланц. ППТФ 150*300</t>
  </si>
  <si>
    <t>Подставка-тройник фланц. ППТФ 200*200</t>
  </si>
  <si>
    <t>Подставка-тройник фланц. ППТФ 200*250</t>
  </si>
  <si>
    <t>Подставка-тройник фланц. ППТФ 200*300</t>
  </si>
  <si>
    <t>Подставка-тройник фланц. ППТФ 250*250</t>
  </si>
  <si>
    <t>Подставка-тройник фланц. ППТФ 250*300</t>
  </si>
  <si>
    <t>Подставка-тройник фланц. ППТФ 300*300</t>
  </si>
  <si>
    <t>Подставка пожарная с крестом фланцевым</t>
  </si>
  <si>
    <t>Подставка-крест фланц ППКФ 100*100</t>
  </si>
  <si>
    <t>Подставка-крест фланц ППКФ 100*150</t>
  </si>
  <si>
    <t>Подставка-крест фланц ППКФ 100*200</t>
  </si>
  <si>
    <t>Подставка-крест фланц ППКФ 100*250</t>
  </si>
  <si>
    <t>Подставка-крест фланц ППКФ 100*300</t>
  </si>
  <si>
    <t>Подставка-крест фланц ППКФ 150*150</t>
  </si>
  <si>
    <t>Подставка-крест фланц ППКФ 150*200</t>
  </si>
  <si>
    <t>Подставка-крест фланц ППКФ 150*250</t>
  </si>
  <si>
    <t>Подставка-крест фланц ППКФ 150*300</t>
  </si>
  <si>
    <t>Подставка-крест фланц ППКФ 200*200</t>
  </si>
  <si>
    <t>Подставка-крест фланц ППКФ 200*250</t>
  </si>
  <si>
    <t>Подставка-крест фланц ППКФ 200*300</t>
  </si>
  <si>
    <t>Подставка-крест фланц ППКФ 250*250</t>
  </si>
  <si>
    <t>Подставка-крест фланц ППКФ 250*300</t>
  </si>
  <si>
    <t>Подставка-крест фланц ППКФ 300*300</t>
  </si>
  <si>
    <t>ППФГ 100 L-350мм</t>
  </si>
  <si>
    <t>ППФГ 150 L-350мм</t>
  </si>
  <si>
    <t>ППФГ 200 L-350мм</t>
  </si>
  <si>
    <t>ППФГ 250 L-350мм</t>
  </si>
  <si>
    <t>Переход фланцевый</t>
  </si>
  <si>
    <t>ПФ 100*150</t>
  </si>
  <si>
    <t>ПФ 100*200</t>
  </si>
  <si>
    <t>ПФ 100*250</t>
  </si>
  <si>
    <t>ПФ 100*300</t>
  </si>
  <si>
    <t>ПФ 150*200</t>
  </si>
  <si>
    <t>ПФ 150*250</t>
  </si>
  <si>
    <t>ПФ 150*300</t>
  </si>
  <si>
    <t>ПФ 200*250</t>
  </si>
  <si>
    <t>ПФ 200*300</t>
  </si>
  <si>
    <t>ПФ 250*300</t>
  </si>
  <si>
    <t>Тройник Фланцевый</t>
  </si>
  <si>
    <t>ТФ 100*100</t>
  </si>
  <si>
    <t>ТФ 100*150</t>
  </si>
  <si>
    <t>ТФ 100*200</t>
  </si>
  <si>
    <t>ТФ 100*250</t>
  </si>
  <si>
    <t>ТФ 100*300</t>
  </si>
  <si>
    <t>ТФ 150*150</t>
  </si>
  <si>
    <t>ТФ 150*200</t>
  </si>
  <si>
    <t>ТФ 150*250</t>
  </si>
  <si>
    <t>ТФ 150*300</t>
  </si>
  <si>
    <t>ТФ 200*200</t>
  </si>
  <si>
    <t>ТФ 200*250</t>
  </si>
  <si>
    <t>ТФ 200*300</t>
  </si>
  <si>
    <t>ТФ 250*250</t>
  </si>
  <si>
    <t>ТФ 250*300</t>
  </si>
  <si>
    <t>ТФ 300*300</t>
  </si>
  <si>
    <t>КФ крест 100*100</t>
  </si>
  <si>
    <t>КФ крест 100*150</t>
  </si>
  <si>
    <t>КФ крест 100*200</t>
  </si>
  <si>
    <t>КФ крест 100*250</t>
  </si>
  <si>
    <t>КФ крест 100*300</t>
  </si>
  <si>
    <t>КФ крест 150*150</t>
  </si>
  <si>
    <t>КФ крест 150*200</t>
  </si>
  <si>
    <t>КФ крест 150*250</t>
  </si>
  <si>
    <t>КФ крест 150*300</t>
  </si>
  <si>
    <t>КФ крест 200*200</t>
  </si>
  <si>
    <t>КФ крест 200*250</t>
  </si>
  <si>
    <t>КФ крест 200*300</t>
  </si>
  <si>
    <t>КФ крест 250*250</t>
  </si>
  <si>
    <t>КФ крест 250*300</t>
  </si>
  <si>
    <t>КФ крест 300*300</t>
  </si>
  <si>
    <t>Подставка односторонняя ППОФ 100</t>
  </si>
  <si>
    <t>Подставка односторонняя ППОФ 150</t>
  </si>
  <si>
    <t>Подставка односторонняя ППОФ 200</t>
  </si>
  <si>
    <t>Подставка двойная ППДФ 100</t>
  </si>
  <si>
    <t>Подставка двойная ППДФ 150</t>
  </si>
  <si>
    <t>Подставка двойная ППДФ 200</t>
  </si>
  <si>
    <t>Подставка двойная ППДФ 250</t>
  </si>
  <si>
    <t>Подставка двойная ППДФ 300</t>
  </si>
  <si>
    <t>ППФГ 300 L-350мм</t>
  </si>
  <si>
    <t>Патрубок Подставки Фланцевый Гладкий L=1200мм</t>
  </si>
  <si>
    <t>Патрубок Подставки Фланцевый Гладкий L=350мм</t>
  </si>
  <si>
    <t>Фланец для ГП</t>
  </si>
  <si>
    <t>Лестницы пожарные</t>
  </si>
  <si>
    <t>Багор пожарный разборный</t>
  </si>
  <si>
    <t>ППФГ 100 L-1200мм</t>
  </si>
  <si>
    <t>ППФГ 150 L-1200мм</t>
  </si>
  <si>
    <t>ППФГ 200 L-1200мм</t>
  </si>
  <si>
    <t>ППФГ 250 L-1200мм</t>
  </si>
  <si>
    <t>ППФГ 300 L-1200мм</t>
  </si>
  <si>
    <t>Подставки под огнетушитель</t>
  </si>
  <si>
    <t>Каска пожарного КЗ-94</t>
  </si>
  <si>
    <t xml:space="preserve">50мм без головок </t>
  </si>
  <si>
    <t>65мм без головок</t>
  </si>
  <si>
    <t>80мм без головок</t>
  </si>
  <si>
    <t>Огнетушители воздушно-пенные ОВП</t>
  </si>
  <si>
    <t>Огнетушители углекислотные  ОУ</t>
  </si>
  <si>
    <t>Тележка к ОУ-15</t>
  </si>
  <si>
    <t>Сетка СВ-80</t>
  </si>
  <si>
    <t>Осветительные приборы</t>
  </si>
  <si>
    <t>Тележка к ОУ-10</t>
  </si>
  <si>
    <t>ОРТ-50  с пеногенератором</t>
  </si>
  <si>
    <t>ОРТ-50 А  с пеногенератором</t>
  </si>
  <si>
    <t>Колонка водоразборная  2,00м</t>
  </si>
  <si>
    <t>Колонка водоразборная  2,25м</t>
  </si>
  <si>
    <t>Колонка водоразборная  2,50м</t>
  </si>
  <si>
    <t>Колонка водоразборная  2,75м</t>
  </si>
  <si>
    <t>Колонка водоразборная  3,00м</t>
  </si>
  <si>
    <t>Колонка водоразборная  3,25м</t>
  </si>
  <si>
    <t>Колонка водоразборная  3,50м</t>
  </si>
  <si>
    <t>Колонка водоразборная  3,75м</t>
  </si>
  <si>
    <t>Колонка водоразборная  4,00м</t>
  </si>
  <si>
    <t>Стенд "Умей действовать при пожаре" 125*100*2</t>
  </si>
  <si>
    <t>Стенд "Уголок гражданской зашиты" 125*100*3</t>
  </si>
  <si>
    <t>Журнал учета огнетушителей</t>
  </si>
  <si>
    <t>Чехол-Сумка для ЛВС (5-15м)</t>
  </si>
  <si>
    <t>Двери противопожарные одностворчатые (стандартные) цвет серая шагрень (RAL 7035)</t>
  </si>
  <si>
    <t>Двери противопожарные двухстворчатые (стандартные) цвет серая шагрень  (RAL 7035)</t>
  </si>
  <si>
    <t>Дверь в сборе с коробкой угловой с высоким порогом, врезной замок с защелкой, цилиндр "Евро" с комплектом ключей, рукоятка к замку термозащитная, уплотнитель терморасширяющийся от горячего дыма, уплотнитель резиновый от холодного дыма, комплект крепления двери-монтажные дюбеля, упаковка двери из гофракартона, сопроводительная документация.</t>
  </si>
  <si>
    <t>Рукавные зажимы и задержки</t>
  </si>
  <si>
    <t>Задержка рукавная ЗР-80</t>
  </si>
  <si>
    <t>Задержка рукавная ЗР-150</t>
  </si>
  <si>
    <t>Зажим рукавный ЗПР-80</t>
  </si>
  <si>
    <t>Зажим рукавный ЗПР-150</t>
  </si>
  <si>
    <t>Регул. давления воды РД-25</t>
  </si>
  <si>
    <t>Регул. давления воды РД-40</t>
  </si>
  <si>
    <t>Регул. давления воды РД-50</t>
  </si>
  <si>
    <t>Регул. давления воды РД-80</t>
  </si>
  <si>
    <t>Ремкомплект №2 к КВ  (Эжекторный узел)</t>
  </si>
  <si>
    <t>Фильтр очистки к термореле</t>
  </si>
  <si>
    <t>Термореле биметаллическое ТРБ-2М</t>
  </si>
  <si>
    <r>
      <t xml:space="preserve">         Перечень № 5                                     </t>
    </r>
    <r>
      <rPr>
        <i/>
        <sz val="8"/>
        <rFont val="Times New Roman Cyr"/>
        <family val="1"/>
        <charset val="204"/>
      </rPr>
      <t xml:space="preserve">Цены указаны с НДС 18% Товар сертифицирован </t>
    </r>
  </si>
  <si>
    <r>
      <t xml:space="preserve">         Перечень № 6                                 </t>
    </r>
    <r>
      <rPr>
        <i/>
        <sz val="8"/>
        <rFont val="Times New Roman Cyr"/>
        <family val="1"/>
        <charset val="204"/>
      </rPr>
      <t xml:space="preserve"> Цены указаны с НДС 18% Товар сертифицирован </t>
    </r>
  </si>
  <si>
    <r>
      <t xml:space="preserve">         Перечень № 7</t>
    </r>
    <r>
      <rPr>
        <i/>
        <sz val="9"/>
        <rFont val="Times New Roman Cyr"/>
        <family val="1"/>
        <charset val="204"/>
      </rPr>
      <t xml:space="preserve">                                  Цены указаны с НДС 18% Товар сертифицирован </t>
    </r>
  </si>
  <si>
    <t>Костюм  МЧС летний  "Грета"</t>
  </si>
  <si>
    <t>Костюм  МЧС зимний  "Грета"</t>
  </si>
  <si>
    <t>Куртка  МЧС зимняя  "Грета"</t>
  </si>
  <si>
    <t>Подшлемник зимний термостойкий</t>
  </si>
  <si>
    <t>Подшлемник зимний п/ш</t>
  </si>
  <si>
    <t>ГПС-200</t>
  </si>
  <si>
    <t>ГПСС-2000 А</t>
  </si>
  <si>
    <t>Шлем каска ШКПС Белый/Черный</t>
  </si>
  <si>
    <t>Шлем пожарного ШПМ Черный</t>
  </si>
  <si>
    <t>Противопож полотно ПП-1000 (1,5*2,0)</t>
  </si>
  <si>
    <t>Подставка сварная для ГП без дна ППС-200</t>
  </si>
  <si>
    <t>Подставка сварная для ГП с дном ППС-200</t>
  </si>
  <si>
    <t>Ящик для песка 0,1 м³ разборный</t>
  </si>
  <si>
    <t>Ящик для песка 0,3 м³ разборный</t>
  </si>
  <si>
    <t>ШПО-107</t>
  </si>
  <si>
    <t>ШПО-106</t>
  </si>
  <si>
    <t>ШПО-103</t>
  </si>
  <si>
    <t>ШПО-102</t>
  </si>
  <si>
    <t>ШПО-112</t>
  </si>
  <si>
    <t>ШПО-113</t>
  </si>
  <si>
    <t xml:space="preserve">ГР-65 П-П  </t>
  </si>
  <si>
    <t>ГР-65</t>
  </si>
  <si>
    <t>ГМ-65</t>
  </si>
  <si>
    <t>ГЦ-65</t>
  </si>
  <si>
    <t>ГП-50*65</t>
  </si>
  <si>
    <t>ГП-65*80</t>
  </si>
  <si>
    <t>50мм в сборе с головками ГР-50ал</t>
  </si>
  <si>
    <t>50мм в сборе с ГР-50ал и стволом РС-50,01ал</t>
  </si>
  <si>
    <t>65мм в сборе с головками ГР-65ал</t>
  </si>
  <si>
    <t>65мм в сборе с ГР-65ал и стволом РС-70,01ал</t>
  </si>
  <si>
    <t>80мм в сборе с головками ГР-80ал</t>
  </si>
  <si>
    <t>Закр Пр/Лев</t>
  </si>
  <si>
    <t>Откр Пр/Лев</t>
  </si>
  <si>
    <t>Закрытый</t>
  </si>
  <si>
    <t>Открытый</t>
  </si>
  <si>
    <t>Подставка универс. Каркасная Ярпож.</t>
  </si>
  <si>
    <t>Ключницы</t>
  </si>
  <si>
    <t>Ключница К-01 (1 ключ)</t>
  </si>
  <si>
    <t>Ключница К-30 (30 ключей)</t>
  </si>
  <si>
    <t>Ключница К-50 (50 ключей)</t>
  </si>
  <si>
    <t>Ключница К-100 (100 ключей)</t>
  </si>
  <si>
    <t>Корзина рукавная  51/65</t>
  </si>
  <si>
    <t>Ящик для песка 1 м³ разборный</t>
  </si>
  <si>
    <r>
      <t xml:space="preserve">         Перечень № 1   </t>
    </r>
    <r>
      <rPr>
        <i/>
        <sz val="8"/>
        <rFont val="Times New Roman Cyr"/>
        <family val="1"/>
        <charset val="204"/>
      </rPr>
      <t xml:space="preserve">                                  Цены указаны с НДС 18% Товар сертифицирован </t>
    </r>
  </si>
  <si>
    <t>Кроншт. Н3 универсальный (металл, под ручку)</t>
  </si>
  <si>
    <t>МПП  "Буран-2,5"  (2С)</t>
  </si>
  <si>
    <t>ОСП-1 (100*) / ОСП-2 (200*)</t>
  </si>
  <si>
    <t>МПП  "Буран-0,5 ШМ1" общего назначения</t>
  </si>
  <si>
    <t>МПП  "Буран-0,5 ШМ4" для ГСМ</t>
  </si>
  <si>
    <t>МПП  "Буран-15КД10"</t>
  </si>
  <si>
    <t>Узел запуска для "Буран" ЛИГАРД-УППА</t>
  </si>
  <si>
    <t>Кнопка ПАТС для  "Допинг-2,160п"</t>
  </si>
  <si>
    <r>
      <t xml:space="preserve">         Перечень № 2 </t>
    </r>
    <r>
      <rPr>
        <i/>
        <sz val="8"/>
        <rFont val="Times New Roman Cyr"/>
        <family val="1"/>
        <charset val="204"/>
      </rPr>
      <t xml:space="preserve">                                  Цены указаны с НДС 18% Товар сертифицирован </t>
    </r>
  </si>
  <si>
    <r>
      <t xml:space="preserve">         Перечень № 3   </t>
    </r>
    <r>
      <rPr>
        <i/>
        <sz val="8"/>
        <rFont val="Times New Roman Cyr"/>
        <family val="1"/>
        <charset val="204"/>
      </rPr>
      <t xml:space="preserve">                               Цены указаны с НДС 18% Товар сертифицирован </t>
    </r>
  </si>
  <si>
    <r>
      <t xml:space="preserve">         Перечень № 4   </t>
    </r>
    <r>
      <rPr>
        <i/>
        <sz val="8"/>
        <rFont val="Times New Roman Cyr"/>
        <family val="1"/>
        <charset val="204"/>
      </rPr>
      <t xml:space="preserve">                                Цены указаны с НДС 18% Товар сертифицирован </t>
    </r>
  </si>
  <si>
    <t xml:space="preserve">ОВП-80 (з) </t>
  </si>
  <si>
    <t>Щит пожарный открытый металлический (без комплекта)Ярпожинвест</t>
  </si>
  <si>
    <t>Инвентарь</t>
  </si>
  <si>
    <r>
      <t>ШП-01Н</t>
    </r>
    <r>
      <rPr>
        <sz val="9"/>
        <rFont val="Times New Roman Cyr"/>
        <family val="1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                  (ШПК-310Н)  К </t>
    </r>
  </si>
  <si>
    <r>
      <t>ШП-02Н</t>
    </r>
    <r>
      <rPr>
        <sz val="8"/>
        <rFont val="Times New Roman Cyr"/>
        <family val="1"/>
        <charset val="204"/>
      </rPr>
      <t xml:space="preserve">   </t>
    </r>
    <r>
      <rPr>
        <b/>
        <sz val="10"/>
        <rFont val="Times New Roman CYR"/>
        <family val="1"/>
        <charset val="204"/>
      </rPr>
      <t xml:space="preserve">        (ШПК-315Н) К</t>
    </r>
  </si>
  <si>
    <t>ШП-03Н                  (ШПК-320Н) К</t>
  </si>
  <si>
    <t>Подставка декоративная</t>
  </si>
  <si>
    <t>шт.</t>
  </si>
  <si>
    <t>Учебное пособие (макет ОУ-3)</t>
  </si>
  <si>
    <t>Учебное пособие (макет ОП-4)</t>
  </si>
  <si>
    <t>Ствол СВПЭ-2</t>
  </si>
  <si>
    <t>СЛК-П20 с водной завесой</t>
  </si>
  <si>
    <t>ГПС-100</t>
  </si>
  <si>
    <t>Оборудование для тушения лесных пожаров</t>
  </si>
  <si>
    <t>Аппарат зажигательный "АЗ-4"</t>
  </si>
  <si>
    <t>Заряд к ОВП-8</t>
  </si>
  <si>
    <t>ГП-50*100</t>
  </si>
  <si>
    <t>ГП-80*150</t>
  </si>
  <si>
    <t>ГП-100*125</t>
  </si>
  <si>
    <t>ГП-100*150</t>
  </si>
  <si>
    <t>Розница</t>
  </si>
  <si>
    <t>ОВП-100 (з)</t>
  </si>
  <si>
    <t>От 50т.р.</t>
  </si>
  <si>
    <t>Сетка СВ-50</t>
  </si>
  <si>
    <t>Сетка СВ-150</t>
  </si>
  <si>
    <r>
      <t>ОП-25 (з)</t>
    </r>
    <r>
      <rPr>
        <sz val="8"/>
        <color indexed="12"/>
        <rFont val="Times New Roman Cyr"/>
        <family val="1"/>
        <charset val="204"/>
      </rPr>
      <t xml:space="preserve">  АВСЕ  </t>
    </r>
  </si>
  <si>
    <r>
      <t>ОП-50 (з)</t>
    </r>
    <r>
      <rPr>
        <sz val="8"/>
        <color indexed="12"/>
        <rFont val="Times New Roman Cyr"/>
        <family val="1"/>
        <charset val="204"/>
      </rPr>
      <t xml:space="preserve">  АВСЕ </t>
    </r>
  </si>
  <si>
    <t>Огнетушащий порошок</t>
  </si>
  <si>
    <t>Порошок Вексон АВС 25 (фасовка по 30 кг)</t>
  </si>
  <si>
    <t>кг</t>
  </si>
  <si>
    <t>Порошок Вексон АВС 25 (фасовка по 800 кг)</t>
  </si>
  <si>
    <t>Порошок Вексон АВС 50 (фасовка по 30 кг)</t>
  </si>
  <si>
    <t>Порошок Вексон АВС 50 (фасовка по 800 кг)</t>
  </si>
  <si>
    <t>Перчатки трехпалые "ТТОС"</t>
  </si>
  <si>
    <t>ГР-38/50</t>
  </si>
  <si>
    <t>ГЦ-150</t>
  </si>
  <si>
    <t>ГЗ-65</t>
  </si>
  <si>
    <t>ОВП-100 (з) морозостойкий</t>
  </si>
  <si>
    <t>Тележка к ОУ-20</t>
  </si>
  <si>
    <t>Тележка к ОУ-25</t>
  </si>
  <si>
    <t>Тележка к ОУ-55</t>
  </si>
  <si>
    <t>Пломба</t>
  </si>
  <si>
    <t>Мантос М101</t>
  </si>
  <si>
    <t>Мантос М102</t>
  </si>
  <si>
    <t>Мантос М103</t>
  </si>
  <si>
    <t>Мантос М104</t>
  </si>
  <si>
    <t>Подкова 01</t>
  </si>
  <si>
    <t>Подкова 01П</t>
  </si>
  <si>
    <t>Параболы</t>
  </si>
  <si>
    <t>Парабола 30</t>
  </si>
  <si>
    <t>Парабола 50</t>
  </si>
  <si>
    <t>Парабола 100</t>
  </si>
  <si>
    <t>Парабола 200</t>
  </si>
  <si>
    <t>Парабола 1000</t>
  </si>
  <si>
    <t>Парабола 2000</t>
  </si>
  <si>
    <t>fire Off</t>
  </si>
  <si>
    <t>Пояс Спасателя "К-1"</t>
  </si>
  <si>
    <t>РС-25</t>
  </si>
  <si>
    <t>Кошма асбестовая 1,5х2.0</t>
  </si>
  <si>
    <t>Уплотнительное кольцо под ЗПУ М30</t>
  </si>
  <si>
    <t>Сетка под манометр</t>
  </si>
  <si>
    <t>Заряд к ОВП 40</t>
  </si>
  <si>
    <r>
      <t>ОП-2 (з)</t>
    </r>
    <r>
      <rPr>
        <sz val="8"/>
        <color indexed="12"/>
        <rFont val="Times New Roman Cyr"/>
        <family val="1"/>
        <charset val="204"/>
      </rPr>
      <t xml:space="preserve">  АВСЕ  </t>
    </r>
  </si>
  <si>
    <r>
      <t>ОП-4 (з)</t>
    </r>
    <r>
      <rPr>
        <sz val="8"/>
        <color indexed="12"/>
        <rFont val="Times New Roman Cyr"/>
        <family val="1"/>
        <charset val="204"/>
      </rPr>
      <t xml:space="preserve">  АВСЕ  </t>
    </r>
  </si>
  <si>
    <r>
      <t>ОП-5 (з)</t>
    </r>
    <r>
      <rPr>
        <sz val="8"/>
        <color indexed="12"/>
        <rFont val="Times New Roman Cyr"/>
        <family val="1"/>
        <charset val="204"/>
      </rPr>
      <t xml:space="preserve">  АВСЕ  </t>
    </r>
  </si>
  <si>
    <r>
      <t>ОП-6 (з)</t>
    </r>
    <r>
      <rPr>
        <sz val="8"/>
        <color indexed="12"/>
        <rFont val="Times New Roman Cyr"/>
        <family val="1"/>
        <charset val="204"/>
      </rPr>
      <t xml:space="preserve">  АВСЕ  </t>
    </r>
  </si>
  <si>
    <r>
      <t>ОП-8 (з)</t>
    </r>
    <r>
      <rPr>
        <sz val="8"/>
        <color indexed="12"/>
        <rFont val="Times New Roman Cyr"/>
        <family val="1"/>
        <charset val="204"/>
      </rPr>
      <t xml:space="preserve">  АВСЕ  </t>
    </r>
  </si>
  <si>
    <r>
      <t>ОП-9 (з)</t>
    </r>
    <r>
      <rPr>
        <sz val="8"/>
        <color indexed="12"/>
        <rFont val="Times New Roman Cyr"/>
        <family val="1"/>
        <charset val="204"/>
      </rPr>
      <t xml:space="preserve">  АВСЕ  </t>
    </r>
  </si>
  <si>
    <r>
      <t>ОП-10 (з)</t>
    </r>
    <r>
      <rPr>
        <sz val="8"/>
        <color indexed="12"/>
        <rFont val="Times New Roman Cyr"/>
        <family val="1"/>
        <charset val="204"/>
      </rPr>
      <t xml:space="preserve">  АВСЕ  </t>
    </r>
  </si>
  <si>
    <t>Огнетушители порошковые ОП с ТР ТС 012/2011 с уровнем взрывозащиты  Ех -II Gb</t>
  </si>
  <si>
    <t>ОП-1 (з)  АВСЕ  дм. 90 мм</t>
  </si>
  <si>
    <r>
      <t>ОП-1 (з)</t>
    </r>
    <r>
      <rPr>
        <sz val="8"/>
        <color indexed="12"/>
        <rFont val="Times New Roman Cyr"/>
        <family val="1"/>
        <charset val="204"/>
      </rPr>
      <t xml:space="preserve">  АВСЕ   дм.110</t>
    </r>
  </si>
  <si>
    <t xml:space="preserve">ОП-3(3) АБСЕ  </t>
  </si>
  <si>
    <r>
      <t>ОП-7(з)</t>
    </r>
    <r>
      <rPr>
        <sz val="8"/>
        <color indexed="12"/>
        <rFont val="Times New Roman Cyr"/>
        <family val="1"/>
        <charset val="204"/>
      </rPr>
      <t xml:space="preserve">  АВСЕ  </t>
    </r>
  </si>
  <si>
    <r>
      <t>ОП-35 (з)</t>
    </r>
    <r>
      <rPr>
        <sz val="8"/>
        <color indexed="12"/>
        <rFont val="Times New Roman Cyr"/>
        <family val="1"/>
        <charset val="204"/>
      </rPr>
      <t xml:space="preserve">  АВСЕ  </t>
    </r>
  </si>
  <si>
    <r>
      <t>ОП-40 (з)</t>
    </r>
    <r>
      <rPr>
        <sz val="8"/>
        <color indexed="12"/>
        <rFont val="Times New Roman Cyr"/>
        <family val="1"/>
        <charset val="204"/>
      </rPr>
      <t xml:space="preserve">  АВСЕ </t>
    </r>
  </si>
  <si>
    <r>
      <t>ОП-70 (з)</t>
    </r>
    <r>
      <rPr>
        <sz val="8"/>
        <color indexed="12"/>
        <rFont val="Times New Roman Cyr"/>
        <family val="1"/>
        <charset val="204"/>
      </rPr>
      <t xml:space="preserve">  АВСЕ </t>
    </r>
  </si>
  <si>
    <t xml:space="preserve">ОП-100 (з)  АВСЕ  </t>
  </si>
  <si>
    <t>ОУ-1 ВСЕ</t>
  </si>
  <si>
    <t>ОУ-2 ВСЕ, имеет сертификат МРС</t>
  </si>
  <si>
    <t>ОУ-3 ВСЕ, имеет сертификат МРС</t>
  </si>
  <si>
    <t>ОУ-4 ВСЕ</t>
  </si>
  <si>
    <t>ОУ-5 ВСЕ, имеет сертификат МРС</t>
  </si>
  <si>
    <t>ОУ-6 ВСЕ</t>
  </si>
  <si>
    <t>ОУ-7 ВСЕ (ОУ-10)</t>
  </si>
  <si>
    <t>Тележка к ОУ-7</t>
  </si>
  <si>
    <t>ОУ-10 ВСЕ разобранный</t>
  </si>
  <si>
    <t>ОУ-10 ВСЕ в сборе</t>
  </si>
  <si>
    <t>ОУ-15 ВСЕ разобр. (ОУ-20)</t>
  </si>
  <si>
    <t>ОУ-20 ВСЕ разобранный</t>
  </si>
  <si>
    <t>ОУ-20 ВСЕ в сборе</t>
  </si>
  <si>
    <t>ОУ-25 ВСЕ разобр. (ОУ-40)</t>
  </si>
  <si>
    <t>ОУ-40 ВСЕ разобранный</t>
  </si>
  <si>
    <t>ОУ-40 ВСЕ в сборе</t>
  </si>
  <si>
    <t>ОУ-50 ВСЕ разобр. (ОУ-80)</t>
  </si>
  <si>
    <t>ОУ-15 ВСЕ в сборе (ОУ-20)</t>
  </si>
  <si>
    <t>ОУ-25 ВСЕ в сборе (ОУ-40)</t>
  </si>
  <si>
    <t>ОУ-50 ВСЕ в сборе (ОУ-80)</t>
  </si>
  <si>
    <t>ОУ-55 ВСЕ разобр. (ОУ-80)</t>
  </si>
  <si>
    <t>ОУ-55 ВСЕ в сборе (ОУ-80)</t>
  </si>
  <si>
    <t>ОВП-4 без заряда</t>
  </si>
  <si>
    <t>ОВП-4 (з)</t>
  </si>
  <si>
    <t>ОВП-8 (з)</t>
  </si>
  <si>
    <t>ОВП-8 без заряда</t>
  </si>
  <si>
    <t>ОВП-8 (з) морозостойкий</t>
  </si>
  <si>
    <t>ОВП-4 (з) морозостойкий</t>
  </si>
  <si>
    <t>ОВП-10 без заряда</t>
  </si>
  <si>
    <t>ОВП-10 (з)</t>
  </si>
  <si>
    <t>ОВП-10 (з) морозостойкий</t>
  </si>
  <si>
    <t>ОВП-40 (з)</t>
  </si>
  <si>
    <t>ОВП-40 (з) морозостойкий</t>
  </si>
  <si>
    <t>ОВП-80 (з) морозостойкий</t>
  </si>
  <si>
    <t>ОВП-100 без заряда</t>
  </si>
  <si>
    <t>ОВП-40 без заряда</t>
  </si>
  <si>
    <t>ОВП-80 без заряда</t>
  </si>
  <si>
    <t>ОП-0,5 (з) АВСЕ Сувенирный</t>
  </si>
  <si>
    <t>ОП-2 (з) АВСЕ, имеет сертификат МРС ЗПУ Пластик</t>
  </si>
  <si>
    <t>ОП-3 (з) АВСЕ, имеет сертификат МРС ЗПУ Пластик</t>
  </si>
  <si>
    <t>ОП-4 (з) АВСЕ, имеет сертификат МРС ЗПУ Базальт</t>
  </si>
  <si>
    <t>ОП-5 (з) АВСЕ, имеет сертификат МРС ЗПУ Базальт</t>
  </si>
  <si>
    <t>ОП-6 (з) АВСЕ, имеет сертификат МРС</t>
  </si>
  <si>
    <t>ОП-7 (з) АВСЕ</t>
  </si>
  <si>
    <t>ОП-8 (з) АВСЕ, имеет сертификат МРС</t>
  </si>
  <si>
    <t>ОП-9 (з) АВСЕ</t>
  </si>
  <si>
    <t>ОП-10 (з) АВСЕ, имеет сертификат МРС</t>
  </si>
  <si>
    <t>ОП-25 (з) АВСЕ</t>
  </si>
  <si>
    <t>ОП-35 (з) АВСЕ (г/б ОП-50)</t>
  </si>
  <si>
    <t>ОП-35 (з) АВСЕ (ОП-50)</t>
  </si>
  <si>
    <t>ОП-40 (з) АВСЕ</t>
  </si>
  <si>
    <t>ОП-50 (з) АВСЕ</t>
  </si>
  <si>
    <t>ОП-70 (з) АВСЕ (ОП-100)</t>
  </si>
  <si>
    <t>ОП-75 (з) АВСЕ</t>
  </si>
  <si>
    <t>ОП-100 (з) АВСЕ</t>
  </si>
  <si>
    <t>Корпус для углекислотных огнетушителей</t>
  </si>
  <si>
    <t>Корпус для ОУ-0,75 (не менее 1,00 л.)  - Ярпожинвест</t>
  </si>
  <si>
    <t>Корпус для ОУ-1 (не менее 1,34 л.) - Ярпожинвест</t>
  </si>
  <si>
    <t>Корпус для ОУ-1,5 (не менее 2,00 л.)  - Ярпожинвест</t>
  </si>
  <si>
    <t>Корпус для ОУ-2 (не менее 2,68 л.) - Ярпожинвест</t>
  </si>
  <si>
    <t>Корпус для ОУ-3 (не менее 4,02 л.) - Ярпожинвест</t>
  </si>
  <si>
    <t>Корпус для ОУ-3,5 (не менее 4,69 л.) - Ярпожинвест</t>
  </si>
  <si>
    <t>Корпус для ОУ-4 (не менее 5,36 л.)  - Ярпожинвест</t>
  </si>
  <si>
    <t>Корпус для ОУ-5 (не менее 6,70 л.) - Ярпожинвест</t>
  </si>
  <si>
    <t>Корпус для ОУ-6 (не менее 8,00 л.) - Ярпожинвест</t>
  </si>
  <si>
    <t>Корпус для ОУ-7 (не менее 9,38 л.) - Ярпожинвест</t>
  </si>
  <si>
    <t>Корпус для ОУ-10 (не менее 13,40 л.) - Ярпожинвест</t>
  </si>
  <si>
    <t>Корпус для ОУ-7,5 (не менее 10,05 л.) - Ярпожинвест</t>
  </si>
  <si>
    <t>Корпус для ОУ-12,5 (не менее 16,75 л.) - Ярпожинвест</t>
  </si>
  <si>
    <t>Корпус для ОУ-15 (не менее 20,10 л.) - Ярпожинвест</t>
  </si>
  <si>
    <t>Корпус для ОУ-18,4 (не менее 25,60 л.) - Ярпожинвест</t>
  </si>
  <si>
    <t>Кроншт. Н1 настен. к ОУ (пластик, крепл. под ЗПУ)</t>
  </si>
  <si>
    <t>Кроншт. ТВ10 трансп. (с мет. защелкой для ОП-10, d-170)</t>
  </si>
  <si>
    <t>Кроншт. Н2 наст. универс. (пластик, крепл. под ручку)</t>
  </si>
  <si>
    <t>Кроншт. ТВ3 трансп. (с мет. защелкой для ОП-3, d-145)</t>
  </si>
  <si>
    <t>Кроншт. ТВ2 трансп. (с мет. защелкой для ОП-2, ОУ-2, d-110)</t>
  </si>
  <si>
    <t>Кроншт. ТВ1 трансп. (с мет. защелкой для ОУ-1, d-89)</t>
  </si>
  <si>
    <t>Кроншт. ТГ3 трансп. (для горизонт. крепл. ОУ-3, ОП-4, d-130)</t>
  </si>
  <si>
    <t>Кроншт. ТГ2 трансп. (для горизонт. крепл. ОУ-2, ОП-2, d-110)</t>
  </si>
  <si>
    <t>Кроншт. ТВ3 трансп. (с мет. защелкой для ОУ-3, ОП-4, d-133)</t>
  </si>
  <si>
    <t>Кроншт. ТВ4 трансп. (с мет. защелкой для ОП-4, d-130)</t>
  </si>
  <si>
    <t>Кроншт. ТВ4 трансп. (с мет. защелкой для ОП-4, d-140)</t>
  </si>
  <si>
    <t>Кроншт. ТВ4 трансп. (с мет. защелкой для ОП-4, d-150)</t>
  </si>
  <si>
    <t>Кроншт. ТВ5 трансп. (с мет. защелкой для ОП-5, ОП-6, d-160)</t>
  </si>
  <si>
    <t>Кроншт. ТВ8 трансп. (с мет. защелкой для ОП-8, d-160)</t>
  </si>
  <si>
    <t>Кроншт. ТВ5 трансп. (с мет. защелкой для ОУ5, d-133)</t>
  </si>
  <si>
    <t>Раструб к ОУ-1, 2, 3 (без выкидной трубки)</t>
  </si>
  <si>
    <t>Выкидная трубка к ОУ-1, 2, 3</t>
  </si>
  <si>
    <t>Шланг с раструбом к ОУ-4, 5, 6, 7 (L-0,4м)</t>
  </si>
  <si>
    <t>Шланг с раструбом к ОУ-10, 15, 20 (L-1м)</t>
  </si>
  <si>
    <t>Шланг с раструбом к ОУ-25 (L-3м с раструбом)</t>
  </si>
  <si>
    <t>Шланг с раструбом к ОУ-50, 55 (L-3м с раструбом)</t>
  </si>
  <si>
    <t>Шланг с распылителем к ОП-3, 4, 5, 6, 8 (d-14мм)</t>
  </si>
  <si>
    <t>Шланг с распылителем к ОП-3, 4, 5, 6, 8 (d-16мм)</t>
  </si>
  <si>
    <t>Шланг черный с распылителем к ОП-35, 70 (L-3м)</t>
  </si>
  <si>
    <t>Шланг белый с распылителем к ОП-35, 70 (L-3м)</t>
  </si>
  <si>
    <t>Шланг с распылителем Китай к ОП-35, 70 (L-3м)</t>
  </si>
  <si>
    <t>Шланг к ОВП-40, 80  (L-3,0м, без пеногенератора)</t>
  </si>
  <si>
    <t>Пеногенератор к ОВП-40, 80</t>
  </si>
  <si>
    <t>ЗПУ к ОУ-1, 2, 3, 4, 5, 6, 7, 10, 15, 20 (рычажное)</t>
  </si>
  <si>
    <t>ЗПУ к ОУ-25, 55 (перекидная, W-27,8)</t>
  </si>
  <si>
    <t>ЗПУ к ОУ-25, 55 (перекидная, W-19,2)</t>
  </si>
  <si>
    <t>ЗПУ к ОП-1, 2, 3 (с распылителем)</t>
  </si>
  <si>
    <t>ЗПУ к ОП-4, 5, 6, 8, 10</t>
  </si>
  <si>
    <t>ЗПУ к ОП-35, 70</t>
  </si>
  <si>
    <t>ЗПУ к ОВП-4, 8</t>
  </si>
  <si>
    <t>ЗПУ к ОВП-40, 80</t>
  </si>
  <si>
    <t>Колесо (d-125мм)</t>
  </si>
  <si>
    <t>Колесо (d-200мм)</t>
  </si>
  <si>
    <t>Резинка к кронштейну ТГ2, ТГ3</t>
  </si>
  <si>
    <t>Трубка сифонная к ОП-1, 2, 3 (L-240мм, d-14мм)</t>
  </si>
  <si>
    <t>Трубка сифонная к ОП-4, 5, 6, 8, 10 (L-545мм, d-16мм)</t>
  </si>
  <si>
    <t>Трубка сифонная к ОП-35, 50, 70, 100 (L-1м, d-32мм)</t>
  </si>
  <si>
    <t>Трубка сифонная к ОУ (L-1м, d-10мм)</t>
  </si>
  <si>
    <t>Трубка сифонная к ОУ (L-1,45м, d-10мм)</t>
  </si>
  <si>
    <t>Парабола 500</t>
  </si>
  <si>
    <t>ОВЭ-6(З)-АВСЕ-01</t>
  </si>
  <si>
    <t>ОВЭ-5(З)-АВСЕ-01</t>
  </si>
  <si>
    <t>ОВЭ-4(З)-АВСЕ-01</t>
  </si>
  <si>
    <t>ОВЭ-2(З)-АВСЕ-01</t>
  </si>
  <si>
    <t>ОВЭ-40(З)-АВСЕ-01</t>
  </si>
  <si>
    <t>ОВЭ-50(З)-АВСЕ-01</t>
  </si>
  <si>
    <t>Зарядное устройство</t>
  </si>
  <si>
    <t>Раствор огнетушащего вещества "ФРАМ-ВС"</t>
  </si>
  <si>
    <t>Кроншт. ТВ5 трансп. (с мет. защелкой для ОП-5, ОП-6, d-170)</t>
  </si>
  <si>
    <t>Огнетушители воздушно-эмульсионные  универсальные</t>
  </si>
  <si>
    <t>Огнетушители порошковые  ОП класса ВСЕ</t>
  </si>
  <si>
    <t>ОП-2 (з) ВСЕ  ЗПУ Пластик</t>
  </si>
  <si>
    <t>ОП-4 (з) ВСЕ ЗПУ Базальт</t>
  </si>
  <si>
    <t>ОП-5 (з) ВСЕ ЗПУ Базальт</t>
  </si>
  <si>
    <t>Огнетушители порошковые  ОП класса АВСЕ</t>
  </si>
  <si>
    <t>Лопата штыковая  высший сорт</t>
  </si>
  <si>
    <t>Лопата штыковая   1 сорт</t>
  </si>
  <si>
    <t>Лопата совковая высший сорт</t>
  </si>
  <si>
    <t>Лопата совковая 1 сорт</t>
  </si>
  <si>
    <t>Лопата штыковая   2 сорт</t>
  </si>
  <si>
    <t>Лопата совковая  сорт</t>
  </si>
  <si>
    <t>Ведро пожарное конусное пластиковое</t>
  </si>
  <si>
    <t>Подставка огнетушит. П-10 разборная</t>
  </si>
  <si>
    <t>Подставка огнетушит. П-15 разборная</t>
  </si>
  <si>
    <t>Подставка огнетушит. П-20 разборная</t>
  </si>
  <si>
    <t>Подст. для двух огнет П-15-2 сборная</t>
  </si>
  <si>
    <t>Подставка огнетушит. П-10 собранная</t>
  </si>
  <si>
    <t>Подставка огнетушит. П-15 собранная</t>
  </si>
  <si>
    <t>ОП-35 (з) ВСЕ (ОП-50)</t>
  </si>
  <si>
    <t>ОП-70 (з) ВСЕ (ОП-100)</t>
  </si>
  <si>
    <t>Подставка огнетушит. П-20 собранная</t>
  </si>
  <si>
    <t>ОП-3 (з) ВСЕ  ЗПУ Пластик</t>
  </si>
  <si>
    <t>ОП-6 (з) ВСЕ</t>
  </si>
  <si>
    <t>ОП-7 (з) ВСЕ</t>
  </si>
  <si>
    <t>ОП-8(з) ВСЕ</t>
  </si>
  <si>
    <t>ОП-9(з) ВСЕ</t>
  </si>
  <si>
    <t>ОП-10(з) ВСЕ</t>
  </si>
  <si>
    <t xml:space="preserve">ОП-25 (з) ВСЕ </t>
  </si>
  <si>
    <t xml:space="preserve">ОП-40 (з) ВСЕ </t>
  </si>
  <si>
    <t xml:space="preserve">ОП-100 (з) ВСЕ </t>
  </si>
  <si>
    <t>Шланг к ОВП-4, 8 (с пеногенератором) Китай</t>
  </si>
  <si>
    <t>Шланг к ОВП-4, 8 (с пеногенератором) Ярпожинвест</t>
  </si>
  <si>
    <t>ОП-1(з) ВСЕ дм.90 мм.  ЗПУ Алюминий</t>
  </si>
  <si>
    <t>ОП-1(з) ВСЕ дм.90 мм.  ЗПУ Китай</t>
  </si>
  <si>
    <t>ОП-1(з) ВСЕ  дм.110 мм.ЗПУ Алюминий</t>
  </si>
  <si>
    <t>ОП-1(з) ВСЕ  дм.110 мм.ЗПУ Китай</t>
  </si>
  <si>
    <t>ОП-2 (з) ВСЕ  ЗПУ Алюминий</t>
  </si>
  <si>
    <t>ОП-2 (з) ВСЕ  ЗПУ Китай</t>
  </si>
  <si>
    <t>ОП-3 (з) ВСЕ  ЗПУ Алюминий</t>
  </si>
  <si>
    <t>ОП-3 (з) ВСЕ  ЗПУ Китай</t>
  </si>
  <si>
    <t>ОП-4 (з) ВСЕ ЗПУ Алюминий</t>
  </si>
  <si>
    <t>ОП-4 (з) ВСЕ ЗПУ Китай</t>
  </si>
  <si>
    <t>ОП-5 (з) ВСЕ ЗПУ Алюминий</t>
  </si>
  <si>
    <t>ОП-5 (з) ВСЕ ЗПУ Китай</t>
  </si>
  <si>
    <t>ОП-1 (з) АВСЕ дм. 90 мм. ЗПУ Алюминий</t>
  </si>
  <si>
    <t>ОП-1 (з) АВСЕ дм. 90 мм. ЗПУ Китай</t>
  </si>
  <si>
    <t>ОП-1 (з) АВСЕ дм. 110 мм. ЗПУ Алюминий</t>
  </si>
  <si>
    <t>ОП-1 (з) АВСЕ дм. 110 мм. ЗПУ Китай</t>
  </si>
  <si>
    <t>ОП-2 (з) АВСЕ, имеет сертификат МРС ЗПУ Алюминий</t>
  </si>
  <si>
    <t>ОП-2 (з) АВСЕ, имеет сертификат МРС ЗПУ Китай</t>
  </si>
  <si>
    <t>ОП-3 (з) АВСЕ, имеет сертификат МРС ЗПУ Алюминий</t>
  </si>
  <si>
    <t>ОП-3 (з) АВСЕ, имеет сертификат МРС ЗПУ Китай</t>
  </si>
  <si>
    <t>ОП-4 (з) АВСЕ, имеет сертификат МРС ЗПУ Алюминий</t>
  </si>
  <si>
    <t>ОП-4 (з) АВСЕ, имеет сертификат МРС ЗПУ Китай</t>
  </si>
  <si>
    <t>ОП-5 (з) АВСЕ, имеет сертификат МРС ЗПУ Алюминий</t>
  </si>
  <si>
    <t>ОП-5 (з) АВСЕ, имеет сертификат МРС ЗПУ Китай</t>
  </si>
  <si>
    <t>Порошок Триумф АВСЕ 25 (фасовка по 30 кг)</t>
  </si>
  <si>
    <t>Порошок Триумф АВСЕ 25 (фасовка по 800 кг)</t>
  </si>
  <si>
    <t>Порошок Триумф АВСЕ 50 (фасовка по 30 кг)</t>
  </si>
  <si>
    <t>Порошок Триумф АВСЕ 50 (фасовка по 800 кг)</t>
  </si>
  <si>
    <t>Порошок Триумф ВСЕ (фасовка по 30 кг)</t>
  </si>
  <si>
    <t>Порошок Триумф ВСЕ(фасовка по 800 кг)</t>
  </si>
  <si>
    <t>ОП-50 (з) ВСЕ</t>
  </si>
  <si>
    <t>ОП-75 (з) ВСЕ</t>
  </si>
  <si>
    <t>Рукава пожарные напорные ГОСТ Р 51049-2008</t>
  </si>
  <si>
    <t>Расч</t>
  </si>
  <si>
    <t>С внутренним гидроизоляционным и наружным защитным покрытием</t>
  </si>
  <si>
    <t>из латекса 1,6МПа для пожарных машин износостойкий морозостойкий</t>
  </si>
  <si>
    <t>из полимеров 1,6МПа для пожарных машин износостойкий маслостойкий</t>
  </si>
  <si>
    <r>
      <t xml:space="preserve">РПМ(Д)-Ду-1,6-И-УХЛ1 </t>
    </r>
    <r>
      <rPr>
        <b/>
        <sz val="9"/>
        <color indexed="30"/>
        <rFont val="Times New Roman Cyr"/>
        <charset val="204"/>
      </rPr>
      <t xml:space="preserve">"Латексированный" </t>
    </r>
    <r>
      <rPr>
        <b/>
        <sz val="9"/>
        <rFont val="Times New Roman Cyr"/>
        <charset val="204"/>
      </rPr>
      <t xml:space="preserve"> (20±1м)</t>
    </r>
  </si>
  <si>
    <r>
      <t xml:space="preserve">РПМ(Д)-Ду-1,6-ИМ-УХЛ1  </t>
    </r>
    <r>
      <rPr>
        <b/>
        <sz val="9"/>
        <color indexed="30"/>
        <rFont val="Times New Roman Cyr"/>
        <charset val="204"/>
      </rPr>
      <t>"Армтекс"</t>
    </r>
    <r>
      <rPr>
        <b/>
        <sz val="9"/>
        <rFont val="Times New Roman Cyr"/>
        <charset val="204"/>
      </rPr>
      <t xml:space="preserve">  (20±1м)</t>
    </r>
  </si>
  <si>
    <t>С внутренним гидроизоляционным покрытием из термопластичного</t>
  </si>
  <si>
    <t>полиуретана (ТПУ)  без наружного защитного покрытия 1,6МПа</t>
  </si>
  <si>
    <t>100мм без головок 1,2МПа</t>
  </si>
  <si>
    <t>для пожарных машин износостойкий маслостойкий морозостойкий</t>
  </si>
  <si>
    <t>100мм в сборе с головками ГРВ-100ал 1,2МПа</t>
  </si>
  <si>
    <r>
      <t xml:space="preserve">РПМ(В)-Ду-1,6-ИМ-УХЛ1 </t>
    </r>
    <r>
      <rPr>
        <b/>
        <sz val="9"/>
        <color indexed="30"/>
        <rFont val="Times New Roman Cyr"/>
        <charset val="204"/>
      </rPr>
      <t>"Премиум"</t>
    </r>
  </si>
  <si>
    <t>150мм без головок 1,2МПа</t>
  </si>
  <si>
    <r>
      <t>25мм без головок</t>
    </r>
    <r>
      <rPr>
        <sz val="8"/>
        <rFont val="Times New Roman Cyr"/>
        <charset val="204"/>
      </rPr>
      <t xml:space="preserve"> (20±1м)</t>
    </r>
  </si>
  <si>
    <t>150мм в сборе с головками ГР-150ал 1,2МПа</t>
  </si>
  <si>
    <r>
      <t>25мм без головок</t>
    </r>
    <r>
      <rPr>
        <sz val="8"/>
        <rFont val="Times New Roman Cyr"/>
        <charset val="204"/>
      </rPr>
      <t xml:space="preserve"> (18±1м)</t>
    </r>
  </si>
  <si>
    <t>С внутренним гидроизоляционным покрытием из полимеров</t>
  </si>
  <si>
    <r>
      <t>25мм без головок</t>
    </r>
    <r>
      <rPr>
        <sz val="8"/>
        <rFont val="Times New Roman Cyr"/>
        <charset val="204"/>
      </rPr>
      <t xml:space="preserve"> (15±1м)</t>
    </r>
  </si>
  <si>
    <t>и пропиткой каркаса из латекса 1,6МПа для пожарных машин</t>
  </si>
  <si>
    <r>
      <t>25мм в сборе с головками ГР-25ал</t>
    </r>
    <r>
      <rPr>
        <sz val="8"/>
        <rFont val="Times New Roman Cyr"/>
        <charset val="204"/>
      </rPr>
      <t xml:space="preserve"> (20±1м)</t>
    </r>
  </si>
  <si>
    <t>износостойкий маслостойкий морозостойкий</t>
  </si>
  <si>
    <r>
      <t>25мм в сборе с головками ГР-25ал</t>
    </r>
    <r>
      <rPr>
        <sz val="8"/>
        <rFont val="Times New Roman Cyr"/>
        <charset val="204"/>
      </rPr>
      <t xml:space="preserve"> (18±1м)</t>
    </r>
  </si>
  <si>
    <r>
      <t xml:space="preserve">РПМ(П)-Ду-1,6-ИМ-УХЛ1 </t>
    </r>
    <r>
      <rPr>
        <b/>
        <sz val="9"/>
        <color indexed="30"/>
        <rFont val="Times New Roman Cyr"/>
        <charset val="204"/>
      </rPr>
      <t>"Типа Латекс"</t>
    </r>
    <r>
      <rPr>
        <b/>
        <sz val="9"/>
        <rFont val="Times New Roman Cyr"/>
        <charset val="204"/>
      </rPr>
      <t xml:space="preserve">  (20±1м)</t>
    </r>
  </si>
  <si>
    <r>
      <t>25мм в сборе с головками ГР-25ал</t>
    </r>
    <r>
      <rPr>
        <sz val="8"/>
        <rFont val="Times New Roman Cyr"/>
        <charset val="204"/>
      </rPr>
      <t xml:space="preserve"> (15±1м)</t>
    </r>
  </si>
  <si>
    <r>
      <t>40мм без головок</t>
    </r>
    <r>
      <rPr>
        <sz val="8"/>
        <rFont val="Times New Roman Cyr"/>
        <charset val="204"/>
      </rPr>
      <t xml:space="preserve">  (20±1м)</t>
    </r>
  </si>
  <si>
    <r>
      <t>40мм без головок</t>
    </r>
    <r>
      <rPr>
        <sz val="8"/>
        <rFont val="Times New Roman Cyr"/>
        <charset val="204"/>
      </rPr>
      <t xml:space="preserve">  (18±1м)</t>
    </r>
  </si>
  <si>
    <r>
      <t>40мм без головок</t>
    </r>
    <r>
      <rPr>
        <sz val="8"/>
        <rFont val="Times New Roman Cyr"/>
        <charset val="204"/>
      </rPr>
      <t xml:space="preserve">  (15±1м)</t>
    </r>
  </si>
  <si>
    <r>
      <t>40мм в сборе с головками ГР-38/50ал</t>
    </r>
    <r>
      <rPr>
        <sz val="8"/>
        <rFont val="Times New Roman Cyr"/>
        <charset val="204"/>
      </rPr>
      <t xml:space="preserve"> (20±1м)</t>
    </r>
  </si>
  <si>
    <r>
      <t>40мм в сборе с головками ГР-38/50ал</t>
    </r>
    <r>
      <rPr>
        <sz val="8"/>
        <rFont val="Times New Roman Cyr"/>
        <charset val="204"/>
      </rPr>
      <t xml:space="preserve"> (18±1м)</t>
    </r>
  </si>
  <si>
    <r>
      <t>40мм в сборе с головками ГР-38/50ал</t>
    </r>
    <r>
      <rPr>
        <sz val="8"/>
        <rFont val="Times New Roman Cyr"/>
        <charset val="204"/>
      </rPr>
      <t xml:space="preserve"> (15±1м)</t>
    </r>
  </si>
  <si>
    <r>
      <t>50мм без головок</t>
    </r>
    <r>
      <rPr>
        <sz val="8"/>
        <rFont val="Times New Roman Cyr"/>
        <charset val="204"/>
      </rPr>
      <t xml:space="preserve"> (20±1м)</t>
    </r>
  </si>
  <si>
    <r>
      <t>50мм без головок</t>
    </r>
    <r>
      <rPr>
        <sz val="8"/>
        <rFont val="Times New Roman Cyr"/>
        <charset val="204"/>
      </rPr>
      <t xml:space="preserve"> (18±1м)</t>
    </r>
  </si>
  <si>
    <t>С внутренним гидроизоляционным покрытием из модифицированной</t>
  </si>
  <si>
    <r>
      <t>50мм без головок</t>
    </r>
    <r>
      <rPr>
        <sz val="8"/>
        <rFont val="Times New Roman Cyr"/>
        <charset val="204"/>
      </rPr>
      <t xml:space="preserve"> (15±1м)</t>
    </r>
  </si>
  <si>
    <t>термопластичной резины без наружного защитного покрытия 1,6МПа</t>
  </si>
  <si>
    <r>
      <t>50мм в сборе с головками ГР-50ал</t>
    </r>
    <r>
      <rPr>
        <sz val="8"/>
        <rFont val="Times New Roman Cyr"/>
        <charset val="204"/>
      </rPr>
      <t xml:space="preserve"> (20±1м)</t>
    </r>
  </si>
  <si>
    <r>
      <t>50мм в сборе с головками ГР-50ал</t>
    </r>
    <r>
      <rPr>
        <sz val="8"/>
        <rFont val="Times New Roman Cyr"/>
        <charset val="204"/>
      </rPr>
      <t xml:space="preserve"> (18±1м)</t>
    </r>
  </si>
  <si>
    <r>
      <t xml:space="preserve">РПМ(В)-Ду-1,6-ИМ-УХЛ1 </t>
    </r>
    <r>
      <rPr>
        <b/>
        <sz val="9"/>
        <color indexed="30"/>
        <rFont val="Times New Roman Cyr"/>
        <charset val="204"/>
      </rPr>
      <t>"Эксперт"</t>
    </r>
    <r>
      <rPr>
        <b/>
        <sz val="9"/>
        <rFont val="Times New Roman Cyr"/>
        <charset val="204"/>
      </rPr>
      <t xml:space="preserve"> (20±1м)</t>
    </r>
  </si>
  <si>
    <r>
      <t>50мм в сборе с головками ГР-50ал</t>
    </r>
    <r>
      <rPr>
        <sz val="8"/>
        <rFont val="Times New Roman Cyr"/>
        <charset val="204"/>
      </rPr>
      <t xml:space="preserve"> (15±1м)</t>
    </r>
  </si>
  <si>
    <r>
      <t>50мм в сборе с ГР-50ал и РС-50,01ал</t>
    </r>
    <r>
      <rPr>
        <sz val="8"/>
        <rFont val="Times New Roman Cyr"/>
        <charset val="204"/>
      </rPr>
      <t xml:space="preserve"> (20±1м)</t>
    </r>
  </si>
  <si>
    <r>
      <t>50мм в сборе с ГР-50ал и РС-50,01ал</t>
    </r>
    <r>
      <rPr>
        <sz val="8"/>
        <rFont val="Times New Roman Cyr"/>
        <charset val="204"/>
      </rPr>
      <t xml:space="preserve"> (18±1м)</t>
    </r>
  </si>
  <si>
    <r>
      <t>50мм в сборе с ГР-50ал и РС-50,01ал</t>
    </r>
    <r>
      <rPr>
        <sz val="8"/>
        <rFont val="Times New Roman Cyr"/>
        <charset val="204"/>
      </rPr>
      <t xml:space="preserve"> (15±1м)</t>
    </r>
  </si>
  <si>
    <r>
      <t>65мм без головок</t>
    </r>
    <r>
      <rPr>
        <sz val="8"/>
        <rFont val="Times New Roman Cyr"/>
        <charset val="204"/>
      </rPr>
      <t xml:space="preserve"> (20±1м)</t>
    </r>
  </si>
  <si>
    <r>
      <t>65мм без головок</t>
    </r>
    <r>
      <rPr>
        <sz val="8"/>
        <rFont val="Times New Roman Cyr"/>
        <charset val="204"/>
      </rPr>
      <t xml:space="preserve"> (15±1м)</t>
    </r>
  </si>
  <si>
    <r>
      <t>65мм в сборе с головками ГР-65ал</t>
    </r>
    <r>
      <rPr>
        <sz val="8"/>
        <rFont val="Times New Roman Cyr"/>
        <charset val="204"/>
      </rPr>
      <t xml:space="preserve"> (20±1м)</t>
    </r>
  </si>
  <si>
    <r>
      <t>65мм в сборе с головками ГР-65ал</t>
    </r>
    <r>
      <rPr>
        <sz val="8"/>
        <rFont val="Times New Roman Cyr"/>
        <charset val="204"/>
      </rPr>
      <t xml:space="preserve"> (18±1м)</t>
    </r>
  </si>
  <si>
    <r>
      <t>65мм в сборе с головками ГР-65ал</t>
    </r>
    <r>
      <rPr>
        <sz val="8"/>
        <rFont val="Times New Roman Cyr"/>
        <charset val="204"/>
      </rPr>
      <t xml:space="preserve"> (15±1м)</t>
    </r>
  </si>
  <si>
    <r>
      <t>65мм в сборе с ГР-65ал и РС-70,01ал</t>
    </r>
    <r>
      <rPr>
        <sz val="8"/>
        <rFont val="Times New Roman Cyr"/>
        <charset val="204"/>
      </rPr>
      <t xml:space="preserve"> (20±1м)</t>
    </r>
  </si>
  <si>
    <r>
      <t>65мм в сборе с ГР-65ал и РС-70,01ал</t>
    </r>
    <r>
      <rPr>
        <sz val="8"/>
        <rFont val="Times New Roman Cyr"/>
        <charset val="204"/>
      </rPr>
      <t xml:space="preserve"> (18±1м)</t>
    </r>
  </si>
  <si>
    <r>
      <t>65мм в сборе с ГР-65ал и РС-70,01ал</t>
    </r>
    <r>
      <rPr>
        <sz val="8"/>
        <rFont val="Times New Roman Cyr"/>
        <charset val="204"/>
      </rPr>
      <t xml:space="preserve"> (15±1м)</t>
    </r>
  </si>
  <si>
    <r>
      <t>80мм без головок</t>
    </r>
    <r>
      <rPr>
        <sz val="8"/>
        <rFont val="Times New Roman Cyr"/>
        <charset val="204"/>
      </rPr>
      <t xml:space="preserve"> (20±1м)</t>
    </r>
  </si>
  <si>
    <t>без наружного защитного покрытия 1,6МПа морозостойкий</t>
  </si>
  <si>
    <r>
      <t>80мм без головок</t>
    </r>
    <r>
      <rPr>
        <sz val="8"/>
        <rFont val="Times New Roman Cyr"/>
        <charset val="204"/>
      </rPr>
      <t xml:space="preserve"> (18±1м)</t>
    </r>
  </si>
  <si>
    <r>
      <t xml:space="preserve">РПМ(В)-Ду-1,6-УХЛ1  </t>
    </r>
    <r>
      <rPr>
        <b/>
        <sz val="9"/>
        <color indexed="30"/>
        <rFont val="Times New Roman Cyr"/>
        <charset val="204"/>
      </rPr>
      <t>"Селект"</t>
    </r>
  </si>
  <si>
    <r>
      <t>80мм без головок</t>
    </r>
    <r>
      <rPr>
        <sz val="8"/>
        <rFont val="Times New Roman Cyr"/>
        <charset val="204"/>
      </rPr>
      <t xml:space="preserve"> (15±1м)</t>
    </r>
  </si>
  <si>
    <r>
      <t xml:space="preserve">80мм без головок </t>
    </r>
    <r>
      <rPr>
        <sz val="8"/>
        <rFont val="Times New Roman Cyr"/>
        <charset val="204"/>
      </rPr>
      <t xml:space="preserve"> (4м)</t>
    </r>
  </si>
  <si>
    <r>
      <t>80мм в сборе с головками ГР-80ал</t>
    </r>
    <r>
      <rPr>
        <sz val="8"/>
        <rFont val="Times New Roman Cyr"/>
        <charset val="204"/>
      </rPr>
      <t xml:space="preserve"> (20±1м)</t>
    </r>
  </si>
  <si>
    <r>
      <t>80мм в сборе с головками ГР-80ал</t>
    </r>
    <r>
      <rPr>
        <sz val="8"/>
        <rFont val="Times New Roman Cyr"/>
        <charset val="204"/>
      </rPr>
      <t xml:space="preserve"> (18±1м)</t>
    </r>
  </si>
  <si>
    <r>
      <t>80мм в сборе с головками ГР-80ал</t>
    </r>
    <r>
      <rPr>
        <sz val="8"/>
        <rFont val="Times New Roman Cyr"/>
        <charset val="204"/>
      </rPr>
      <t xml:space="preserve"> (15±1м)</t>
    </r>
  </si>
  <si>
    <r>
      <t>80мм в сборе с головками ГР-80ал</t>
    </r>
    <r>
      <rPr>
        <sz val="8"/>
        <rFont val="Times New Roman Cyr"/>
        <charset val="204"/>
      </rPr>
      <t xml:space="preserve">  (4м)</t>
    </r>
  </si>
  <si>
    <t>90мм без головок</t>
  </si>
  <si>
    <r>
      <t>100мм без головок 1,2МПа</t>
    </r>
    <r>
      <rPr>
        <sz val="8"/>
        <rFont val="Times New Roman Cyr"/>
        <charset val="204"/>
      </rPr>
      <t xml:space="preserve"> (20±1м)</t>
    </r>
  </si>
  <si>
    <r>
      <t>65мм без головок</t>
    </r>
    <r>
      <rPr>
        <sz val="8"/>
        <rFont val="Times New Roman Cyr"/>
        <charset val="204"/>
      </rPr>
      <t xml:space="preserve"> (18±1м)</t>
    </r>
  </si>
  <si>
    <r>
      <t>100мм без головок 1,2МПа</t>
    </r>
    <r>
      <rPr>
        <sz val="8"/>
        <rFont val="Times New Roman Cyr"/>
        <charset val="204"/>
      </rPr>
      <t xml:space="preserve"> (18±1м)</t>
    </r>
  </si>
  <si>
    <r>
      <t>100мм без головок 1,2МПа</t>
    </r>
    <r>
      <rPr>
        <sz val="8"/>
        <rFont val="Times New Roman Cyr"/>
        <charset val="204"/>
      </rPr>
      <t xml:space="preserve"> (15±1м)</t>
    </r>
  </si>
  <si>
    <t>100мм без головок 1,6МПа</t>
  </si>
  <si>
    <r>
      <t>100мм в сборе с ГРВ-100ал 1,2МПа</t>
    </r>
    <r>
      <rPr>
        <sz val="8"/>
        <rFont val="Times New Roman Cyr"/>
        <charset val="204"/>
      </rPr>
      <t xml:space="preserve"> (20±1м)</t>
    </r>
  </si>
  <si>
    <r>
      <t>100мм в сборе с ГРВ-100ал 1,2МПа</t>
    </r>
    <r>
      <rPr>
        <sz val="8"/>
        <rFont val="Times New Roman Cyr"/>
        <charset val="204"/>
      </rPr>
      <t xml:space="preserve"> (18±1м)</t>
    </r>
  </si>
  <si>
    <r>
      <t>100мм в сборе с ГРВ-100ал 1,2МПа</t>
    </r>
    <r>
      <rPr>
        <sz val="8"/>
        <rFont val="Times New Roman Cyr"/>
        <charset val="204"/>
      </rPr>
      <t xml:space="preserve"> (15±1м)</t>
    </r>
  </si>
  <si>
    <t>110мм без головок 1,6МПа</t>
  </si>
  <si>
    <r>
      <t>150мм без головок 1,2МПа</t>
    </r>
    <r>
      <rPr>
        <sz val="8"/>
        <rFont val="Times New Roman Cyr"/>
        <charset val="204"/>
      </rPr>
      <t xml:space="preserve"> (20±1м)</t>
    </r>
  </si>
  <si>
    <r>
      <t>150мм без головок 1,2МПа</t>
    </r>
    <r>
      <rPr>
        <sz val="8"/>
        <rFont val="Times New Roman Cyr"/>
        <charset val="204"/>
      </rPr>
      <t xml:space="preserve"> (18±1м)</t>
    </r>
  </si>
  <si>
    <r>
      <t>100мм без головок 1,2МПа для т/н по ТУ</t>
    </r>
    <r>
      <rPr>
        <sz val="8"/>
        <rFont val="Times New Roman Cyr"/>
        <charset val="204"/>
      </rPr>
      <t xml:space="preserve"> (20±1м)</t>
    </r>
  </si>
  <si>
    <r>
      <t>150мм без головок 1,2МПа</t>
    </r>
    <r>
      <rPr>
        <sz val="8"/>
        <rFont val="Times New Roman Cyr"/>
        <charset val="204"/>
      </rPr>
      <t xml:space="preserve"> (15±1м)</t>
    </r>
  </si>
  <si>
    <r>
      <t>100мм без головок 1,2МПа для т/н по ТУ</t>
    </r>
    <r>
      <rPr>
        <sz val="8"/>
        <rFont val="Times New Roman Cyr"/>
        <charset val="204"/>
      </rPr>
      <t xml:space="preserve"> (18±1м)</t>
    </r>
  </si>
  <si>
    <t>150мм без головок 1,6МПа</t>
  </si>
  <si>
    <t>100мм в сборе с ГР-100ал 1,2МПа для т/н по ТУ (20±1м)</t>
  </si>
  <si>
    <r>
      <t>150мм в сборе с ГР-150ал 1,2МПа</t>
    </r>
    <r>
      <rPr>
        <sz val="8"/>
        <rFont val="Times New Roman Cyr"/>
        <charset val="204"/>
      </rPr>
      <t xml:space="preserve"> (20±1м)</t>
    </r>
  </si>
  <si>
    <t>100мм в сборе с ГР-100ал 1,2МПа для т/н по ТУ (18±1м)</t>
  </si>
  <si>
    <r>
      <t>150мм в сборе с ГР-150ал 1,2МПа</t>
    </r>
    <r>
      <rPr>
        <sz val="8"/>
        <rFont val="Times New Roman Cyr"/>
        <charset val="204"/>
      </rPr>
      <t xml:space="preserve"> (18±1м)</t>
    </r>
  </si>
  <si>
    <t>Устройства для внутриквартирного пожаротушения УВП</t>
  </si>
  <si>
    <r>
      <t>150мм в сборе с ГР-150ал 1,2МПа</t>
    </r>
    <r>
      <rPr>
        <sz val="8"/>
        <rFont val="Times New Roman Cyr"/>
        <charset val="204"/>
      </rPr>
      <t xml:space="preserve"> (15±1м)</t>
    </r>
  </si>
  <si>
    <t>Рукав 19мм-белый тканый, без комплекта</t>
  </si>
  <si>
    <t>УВП (19 рукав белый ткань в компл. без сумки)</t>
  </si>
  <si>
    <t>Ранцевый огнетуш. "РП-18-Ермак" с г/пульт метал.</t>
  </si>
  <si>
    <t>УВПС (19 рукав белый ткань в компл. в сумке)</t>
  </si>
  <si>
    <t>Ранцевый лесной огнетушитель "РП-15-Ермак+"</t>
  </si>
  <si>
    <t>УВПС (19 рукав, ПВХ, в компл. в сумке)</t>
  </si>
  <si>
    <t>Огнетушители самосрабатывающие порошковые ОСП</t>
  </si>
  <si>
    <t>Модули порошкового пожаротушения МПП</t>
  </si>
  <si>
    <r>
      <t>МПП  "Буран-2,5 В"</t>
    </r>
    <r>
      <rPr>
        <sz val="8"/>
        <rFont val="Times New Roman Cyr"/>
        <charset val="204"/>
      </rPr>
      <t xml:space="preserve">  взрывозащищенный</t>
    </r>
  </si>
  <si>
    <r>
      <t>МПП  "Буран-8 У"</t>
    </r>
    <r>
      <rPr>
        <sz val="8"/>
        <rFont val="Times New Roman Cyr"/>
        <charset val="204"/>
      </rPr>
      <t xml:space="preserve">  универсальный</t>
    </r>
  </si>
  <si>
    <r>
      <t>МПП  "Буран-8 У"</t>
    </r>
    <r>
      <rPr>
        <sz val="8"/>
        <rFont val="Times New Roman Cyr"/>
        <charset val="204"/>
      </rPr>
      <t xml:space="preserve">  взрывозащищенный</t>
    </r>
  </si>
  <si>
    <r>
      <t>МПП  "Буран-8 Н"</t>
    </r>
    <r>
      <rPr>
        <sz val="8"/>
        <rFont val="Times New Roman Cyr"/>
        <charset val="204"/>
      </rPr>
      <t xml:space="preserve">  настенный</t>
    </r>
  </si>
  <si>
    <r>
      <t>МПП  "Буран-8 Н"</t>
    </r>
    <r>
      <rPr>
        <sz val="8"/>
        <rFont val="Times New Roman Cyr"/>
        <charset val="204"/>
      </rPr>
      <t xml:space="preserve">  настенный  взрывозащищенный</t>
    </r>
  </si>
  <si>
    <t>Устройство сигнально-пусковое УСП 101-45</t>
  </si>
  <si>
    <t>Устройство сигнально-пусковое УСП 101-72</t>
  </si>
  <si>
    <t>Устройство сигнально-пусковое УСП 101-93</t>
  </si>
  <si>
    <t>Устройство сигнально-пусковое УСП 101-110</t>
  </si>
  <si>
    <t>Устройство сигнально-пусковое УСП 101-Р</t>
  </si>
  <si>
    <t>Генератор огнетущ. аэрозоля "Допинг-2,02т"</t>
  </si>
  <si>
    <t>Генератор огнетущ. аэрозоля "Допинг-2,160п"</t>
  </si>
  <si>
    <t>Гидранты пожарные стальные исполнение только с бронзовым нипелем диаметр проходной трубы 125мм в строгом соответствии с ГОСТ 8220-85</t>
  </si>
  <si>
    <t>Колонка водоразборная  1,75м</t>
  </si>
  <si>
    <t>Регуляторы расхода (РР) и давления воды (РД)</t>
  </si>
  <si>
    <t>Крюк для открывания крышки люка</t>
  </si>
  <si>
    <t>Гидранты надземной конструкции Дорошевского</t>
  </si>
  <si>
    <t>Крест Фланцевый</t>
  </si>
  <si>
    <t>Рукав  всасывающий гофрированный  класс  "В" группа  "1"</t>
  </si>
  <si>
    <t xml:space="preserve">ГОСТ-5398-76  для мотопомп  по 4м +0,3-0,1м </t>
  </si>
  <si>
    <t>С внутренним гидроизоляционным покрытием из полимеров без наружного</t>
  </si>
  <si>
    <t>защитного покрытия 1,0Мпа для внутренних и наружных пожарных кранов</t>
  </si>
  <si>
    <r>
      <t xml:space="preserve">РПК(В)-Н/В-Ду-1,0-М-УХЛ1 (У1) </t>
    </r>
    <r>
      <rPr>
        <b/>
        <sz val="9"/>
        <color indexed="30"/>
        <rFont val="Times New Roman Cyr"/>
        <charset val="204"/>
      </rPr>
      <t>"Классик"</t>
    </r>
  </si>
  <si>
    <r>
      <t>50мм без головок</t>
    </r>
    <r>
      <rPr>
        <sz val="8"/>
        <rFont val="Times New Roman Cyr"/>
        <charset val="204"/>
      </rPr>
      <t xml:space="preserve">  (20±1м)</t>
    </r>
  </si>
  <si>
    <r>
      <t>50мм без головок</t>
    </r>
    <r>
      <rPr>
        <sz val="8"/>
        <rFont val="Times New Roman Cyr"/>
        <charset val="204"/>
      </rPr>
      <t xml:space="preserve">  (18±1м)</t>
    </r>
  </si>
  <si>
    <r>
      <t>50мм без головок</t>
    </r>
    <r>
      <rPr>
        <sz val="8"/>
        <rFont val="Times New Roman Cyr"/>
        <charset val="204"/>
      </rPr>
      <t xml:space="preserve">  (15±1м)</t>
    </r>
  </si>
  <si>
    <r>
      <t>50мм без головок</t>
    </r>
    <r>
      <rPr>
        <sz val="8"/>
        <rFont val="Times New Roman Cyr"/>
        <charset val="204"/>
      </rPr>
      <t xml:space="preserve">  (10±1м)</t>
    </r>
  </si>
  <si>
    <r>
      <t>50мм в сборе с головками ГР-50ал</t>
    </r>
    <r>
      <rPr>
        <sz val="8"/>
        <rFont val="Times New Roman Cyr"/>
        <charset val="204"/>
      </rPr>
      <t xml:space="preserve">  (20±1м)</t>
    </r>
  </si>
  <si>
    <r>
      <t>50мм в сборе с головками ГР-50ал</t>
    </r>
    <r>
      <rPr>
        <sz val="8"/>
        <rFont val="Times New Roman Cyr"/>
        <charset val="204"/>
      </rPr>
      <t xml:space="preserve">  (18±1м)</t>
    </r>
  </si>
  <si>
    <r>
      <t>50мм в сборе с головками ГР-50ал</t>
    </r>
    <r>
      <rPr>
        <sz val="8"/>
        <rFont val="Times New Roman Cyr"/>
        <charset val="204"/>
      </rPr>
      <t xml:space="preserve">  (15±1м)</t>
    </r>
  </si>
  <si>
    <r>
      <t>50мм в сборе с головками ГР-50ал</t>
    </r>
    <r>
      <rPr>
        <sz val="8"/>
        <rFont val="Times New Roman Cyr"/>
        <charset val="204"/>
      </rPr>
      <t xml:space="preserve">  (10±1м)</t>
    </r>
  </si>
  <si>
    <t>Рукав напорно-всасывающий гофрированный класс "В" группа "2"</t>
  </si>
  <si>
    <r>
      <t>50мм в сборе с головками ГР-50а-пл</t>
    </r>
    <r>
      <rPr>
        <sz val="8"/>
        <rFont val="Times New Roman Cyr"/>
        <charset val="204"/>
      </rPr>
      <t xml:space="preserve">  (20±1м)</t>
    </r>
  </si>
  <si>
    <t>ГОСТ-5398-76 для пеналов пожарных машин по 4м ±0,1м</t>
  </si>
  <si>
    <r>
      <t>50мм в сборе с головками ГР-50а-пл</t>
    </r>
    <r>
      <rPr>
        <sz val="8"/>
        <rFont val="Times New Roman Cyr"/>
        <charset val="204"/>
      </rPr>
      <t xml:space="preserve">  (18±1м)</t>
    </r>
  </si>
  <si>
    <r>
      <t>50мм в сборе с головками ГР-50а-пл</t>
    </r>
    <r>
      <rPr>
        <sz val="8"/>
        <rFont val="Times New Roman Cyr"/>
        <charset val="204"/>
      </rPr>
      <t xml:space="preserve">  (15±1м)</t>
    </r>
  </si>
  <si>
    <r>
      <t>50мм в сборе с головками ГР-50а-пл</t>
    </r>
    <r>
      <rPr>
        <sz val="8"/>
        <rFont val="Times New Roman Cyr"/>
        <charset val="204"/>
      </rPr>
      <t xml:space="preserve">  (10±1м)</t>
    </r>
  </si>
  <si>
    <r>
      <t>50мм в сборе с головками ГР-50пл</t>
    </r>
    <r>
      <rPr>
        <sz val="8"/>
        <rFont val="Times New Roman Cyr"/>
        <charset val="204"/>
      </rPr>
      <t xml:space="preserve">  (20±1м)</t>
    </r>
  </si>
  <si>
    <r>
      <t>50мм в сборе с головками ГР-50пл</t>
    </r>
    <r>
      <rPr>
        <sz val="8"/>
        <rFont val="Times New Roman Cyr"/>
        <charset val="204"/>
      </rPr>
      <t xml:space="preserve">  (18±1м)</t>
    </r>
  </si>
  <si>
    <r>
      <t>50мм в сборе с головками ГР-50пл</t>
    </r>
    <r>
      <rPr>
        <sz val="8"/>
        <rFont val="Times New Roman Cyr"/>
        <charset val="204"/>
      </rPr>
      <t xml:space="preserve">  (15±1м)</t>
    </r>
  </si>
  <si>
    <r>
      <t>50мм в сборе с головками ГР-50пл</t>
    </r>
    <r>
      <rPr>
        <sz val="8"/>
        <rFont val="Times New Roman Cyr"/>
        <charset val="204"/>
      </rPr>
      <t xml:space="preserve">  (10±1м)</t>
    </r>
  </si>
  <si>
    <r>
      <t xml:space="preserve">РС-50,01 П  </t>
    </r>
    <r>
      <rPr>
        <sz val="8"/>
        <rFont val="Times New Roman Cyr"/>
        <charset val="204"/>
      </rPr>
      <t>(Пластик)</t>
    </r>
  </si>
  <si>
    <r>
      <t>50мм в сборе с ГР-50ал и РС-50,01ал</t>
    </r>
    <r>
      <rPr>
        <sz val="8"/>
        <rFont val="Times New Roman Cyr"/>
        <charset val="204"/>
      </rPr>
      <t xml:space="preserve">  (20±1м)</t>
    </r>
  </si>
  <si>
    <r>
      <t>50мм в сборе с ГР-50ал и РС-50,01ал</t>
    </r>
    <r>
      <rPr>
        <sz val="8"/>
        <rFont val="Times New Roman Cyr"/>
        <charset val="204"/>
      </rPr>
      <t xml:space="preserve">  (18±1м)</t>
    </r>
  </si>
  <si>
    <r>
      <t xml:space="preserve">РС-50 П  </t>
    </r>
    <r>
      <rPr>
        <sz val="8"/>
        <rFont val="Times New Roman Cyr"/>
        <charset val="204"/>
      </rPr>
      <t>(Пластик)</t>
    </r>
  </si>
  <si>
    <r>
      <t>50мм в сборе с ГР-50ал и РС-50,01ал</t>
    </r>
    <r>
      <rPr>
        <sz val="8"/>
        <rFont val="Times New Roman Cyr"/>
        <charset val="204"/>
      </rPr>
      <t xml:space="preserve">  (15±1м)</t>
    </r>
  </si>
  <si>
    <r>
      <t>50мм в сборе с ГР-50ал и РС-50,01ал</t>
    </r>
    <r>
      <rPr>
        <sz val="8"/>
        <rFont val="Times New Roman Cyr"/>
        <charset val="204"/>
      </rPr>
      <t xml:space="preserve">  (10±1м)</t>
    </r>
  </si>
  <si>
    <r>
      <t>РС-70,01 П</t>
    </r>
    <r>
      <rPr>
        <sz val="8"/>
        <rFont val="Times New Roman Cyr"/>
        <charset val="204"/>
      </rPr>
      <t xml:space="preserve">  (Пластик)</t>
    </r>
  </si>
  <si>
    <r>
      <t>50мм в сборе с ГР-50а-пл и РС-50,01ал</t>
    </r>
    <r>
      <rPr>
        <sz val="8"/>
        <rFont val="Times New Roman Cyr"/>
        <charset val="204"/>
      </rPr>
      <t xml:space="preserve">  (20±1м)</t>
    </r>
  </si>
  <si>
    <r>
      <t>50мм в сборе с ГР-50а-пл и РС-50,01ал</t>
    </r>
    <r>
      <rPr>
        <sz val="8"/>
        <rFont val="Times New Roman Cyr"/>
        <charset val="204"/>
      </rPr>
      <t xml:space="preserve">  (18±1м)</t>
    </r>
  </si>
  <si>
    <r>
      <t>50мм в сборе с ГР-50а-пл и РС-50,01ал</t>
    </r>
    <r>
      <rPr>
        <sz val="8"/>
        <rFont val="Times New Roman Cyr"/>
        <charset val="204"/>
      </rPr>
      <t xml:space="preserve">  (15±1м)</t>
    </r>
  </si>
  <si>
    <r>
      <t>50мм в сборе с ГР-50а-пл и РС-50,01ал</t>
    </r>
    <r>
      <rPr>
        <sz val="8"/>
        <rFont val="Times New Roman Cyr"/>
        <charset val="204"/>
      </rPr>
      <t xml:space="preserve">  (10±1м)</t>
    </r>
  </si>
  <si>
    <r>
      <t>50мм в сборе с ГР-50пл и РС-50,01пл</t>
    </r>
    <r>
      <rPr>
        <sz val="8"/>
        <rFont val="Times New Roman Cyr"/>
        <charset val="204"/>
      </rPr>
      <t xml:space="preserve">  (20±1м)</t>
    </r>
  </si>
  <si>
    <r>
      <t>50мм в сборе с ГР-50пл и РС-50,01пл</t>
    </r>
    <r>
      <rPr>
        <sz val="8"/>
        <rFont val="Times New Roman Cyr"/>
        <charset val="204"/>
      </rPr>
      <t xml:space="preserve">  (18±1м)</t>
    </r>
  </si>
  <si>
    <r>
      <t>50мм в сборе с ГР-50пл и РС-50,01пл</t>
    </r>
    <r>
      <rPr>
        <sz val="8"/>
        <rFont val="Times New Roman Cyr"/>
        <charset val="204"/>
      </rPr>
      <t xml:space="preserve">  (15±1м)</t>
    </r>
  </si>
  <si>
    <r>
      <t>50мм в сборе с ГР-50пл и РС-50,01пл</t>
    </r>
    <r>
      <rPr>
        <sz val="8"/>
        <rFont val="Times New Roman Cyr"/>
        <charset val="204"/>
      </rPr>
      <t xml:space="preserve">  (10±1м)</t>
    </r>
  </si>
  <si>
    <t>СРП-50 Р (аналог ОРТ-50)</t>
  </si>
  <si>
    <r>
      <t>65мм без головок</t>
    </r>
    <r>
      <rPr>
        <sz val="8"/>
        <rFont val="Times New Roman Cyr"/>
        <charset val="204"/>
      </rPr>
      <t xml:space="preserve">  (20±1м)</t>
    </r>
  </si>
  <si>
    <r>
      <t>65мм без головок</t>
    </r>
    <r>
      <rPr>
        <sz val="8"/>
        <rFont val="Times New Roman Cyr"/>
        <charset val="204"/>
      </rPr>
      <t xml:space="preserve">  (18±1м)</t>
    </r>
  </si>
  <si>
    <r>
      <t>65мм без головок</t>
    </r>
    <r>
      <rPr>
        <sz val="8"/>
        <rFont val="Times New Roman Cyr"/>
        <charset val="204"/>
      </rPr>
      <t xml:space="preserve">  (15±1м)</t>
    </r>
  </si>
  <si>
    <r>
      <t>65мм без головок</t>
    </r>
    <r>
      <rPr>
        <sz val="8"/>
        <rFont val="Times New Roman Cyr"/>
        <charset val="204"/>
      </rPr>
      <t xml:space="preserve">  (10±1м)</t>
    </r>
  </si>
  <si>
    <r>
      <t>65мм в сборе с головками ГР-65ал</t>
    </r>
    <r>
      <rPr>
        <sz val="8"/>
        <rFont val="Times New Roman Cyr"/>
        <charset val="204"/>
      </rPr>
      <t xml:space="preserve">  (20±1м)</t>
    </r>
  </si>
  <si>
    <t>Ствол СВПР</t>
  </si>
  <si>
    <r>
      <t>65мм в сборе с головками ГР-65ал</t>
    </r>
    <r>
      <rPr>
        <sz val="8"/>
        <rFont val="Times New Roman Cyr"/>
        <charset val="204"/>
      </rPr>
      <t xml:space="preserve">  (18±1м)</t>
    </r>
  </si>
  <si>
    <r>
      <t>65мм в сборе с головками ГР-65ал</t>
    </r>
    <r>
      <rPr>
        <sz val="8"/>
        <rFont val="Times New Roman Cyr"/>
        <charset val="204"/>
      </rPr>
      <t xml:space="preserve">  (15±1м)</t>
    </r>
  </si>
  <si>
    <r>
      <t>65мм в сборе с головками ГР-65ал</t>
    </r>
    <r>
      <rPr>
        <sz val="8"/>
        <rFont val="Times New Roman Cyr"/>
        <charset val="204"/>
      </rPr>
      <t xml:space="preserve">  (10±1м)</t>
    </r>
  </si>
  <si>
    <r>
      <t>65мм в сборе с головками ГР-65а-пл</t>
    </r>
    <r>
      <rPr>
        <sz val="8"/>
        <rFont val="Times New Roman Cyr"/>
        <charset val="204"/>
      </rPr>
      <t xml:space="preserve">  (20±1м)</t>
    </r>
  </si>
  <si>
    <r>
      <t>65мм в сборе с головками ГР-65а-пл</t>
    </r>
    <r>
      <rPr>
        <sz val="8"/>
        <rFont val="Times New Roman Cyr"/>
        <charset val="204"/>
      </rPr>
      <t xml:space="preserve">  (18±1м)</t>
    </r>
  </si>
  <si>
    <r>
      <t>65мм в сборе с головками ГР-65а-пл</t>
    </r>
    <r>
      <rPr>
        <sz val="8"/>
        <rFont val="Times New Roman Cyr"/>
        <charset val="204"/>
      </rPr>
      <t xml:space="preserve">  (15±1м)</t>
    </r>
  </si>
  <si>
    <t>Ствол лафетный ЛС-П20 (15,25) У</t>
  </si>
  <si>
    <r>
      <t>65мм в сборе с головками ГР-65а-пл</t>
    </r>
    <r>
      <rPr>
        <sz val="8"/>
        <rFont val="Times New Roman Cyr"/>
        <charset val="204"/>
      </rPr>
      <t xml:space="preserve">  (10±1м)</t>
    </r>
  </si>
  <si>
    <t>Ствол лафетный ЛС-П40 (20,30) У</t>
  </si>
  <si>
    <r>
      <t>65мм в сборе с головками ГР-65пл</t>
    </r>
    <r>
      <rPr>
        <sz val="8"/>
        <rFont val="Times New Roman Cyr"/>
        <charset val="204"/>
      </rPr>
      <t xml:space="preserve">  (20±1м)</t>
    </r>
  </si>
  <si>
    <t>Ствол лафетный ЛС-С20 (15,25) У</t>
  </si>
  <si>
    <r>
      <t>65мм в сборе с головками ГР-65пл</t>
    </r>
    <r>
      <rPr>
        <sz val="8"/>
        <rFont val="Times New Roman Cyr"/>
        <charset val="204"/>
      </rPr>
      <t xml:space="preserve">  (18±1м)</t>
    </r>
  </si>
  <si>
    <t>Ствол лафетный ЛС-С40 (20,30) У</t>
  </si>
  <si>
    <r>
      <t>65мм в сборе с головками ГР-65пл</t>
    </r>
    <r>
      <rPr>
        <sz val="8"/>
        <rFont val="Times New Roman Cyr"/>
        <charset val="204"/>
      </rPr>
      <t xml:space="preserve">  (15±1м)</t>
    </r>
  </si>
  <si>
    <t>Ствол лафетный ЛС-С60 (40,50) У</t>
  </si>
  <si>
    <r>
      <t>65мм в сборе с головками ГР-65пл</t>
    </r>
    <r>
      <rPr>
        <sz val="8"/>
        <rFont val="Times New Roman Cyr"/>
        <charset val="204"/>
      </rPr>
      <t xml:space="preserve">  (10±1м)</t>
    </r>
  </si>
  <si>
    <t>Головки пожарные рукавные соединительные</t>
  </si>
  <si>
    <r>
      <t>65мм в сборе с ГР-65ал и РС-70,01ал</t>
    </r>
    <r>
      <rPr>
        <sz val="8"/>
        <rFont val="Times New Roman Cyr"/>
        <charset val="204"/>
      </rPr>
      <t xml:space="preserve">  (20±1м)</t>
    </r>
  </si>
  <si>
    <t>ГР-25</t>
  </si>
  <si>
    <r>
      <t>65мм в сборе с ГР-65ал и РС-70,01ал</t>
    </r>
    <r>
      <rPr>
        <sz val="8"/>
        <rFont val="Times New Roman Cyr"/>
        <charset val="204"/>
      </rPr>
      <t xml:space="preserve">  (18±1м)</t>
    </r>
  </si>
  <si>
    <r>
      <t>65мм в сборе с ГР-65ал и РС-70,01ал</t>
    </r>
    <r>
      <rPr>
        <sz val="8"/>
        <rFont val="Times New Roman Cyr"/>
        <charset val="204"/>
      </rPr>
      <t xml:space="preserve">  (15±1м)</t>
    </r>
  </si>
  <si>
    <r>
      <t xml:space="preserve">ГР-50 П-П  </t>
    </r>
    <r>
      <rPr>
        <sz val="8"/>
        <rFont val="Times New Roman Cyr"/>
        <charset val="204"/>
      </rPr>
      <t>(Пластик)</t>
    </r>
  </si>
  <si>
    <r>
      <t>65мм в сборе с ГР-65ал и РС-70,01ал</t>
    </r>
    <r>
      <rPr>
        <sz val="8"/>
        <rFont val="Times New Roman Cyr"/>
        <charset val="204"/>
      </rPr>
      <t xml:space="preserve">  (10±1м)</t>
    </r>
  </si>
  <si>
    <r>
      <t>65мм в сборе с ГР-65а-пл и РС-70,01ал</t>
    </r>
    <r>
      <rPr>
        <sz val="8"/>
        <rFont val="Times New Roman Cyr"/>
        <charset val="204"/>
      </rPr>
      <t xml:space="preserve">  (20±1м)</t>
    </r>
  </si>
  <si>
    <r>
      <t xml:space="preserve">ГР-50 А-П  </t>
    </r>
    <r>
      <rPr>
        <sz val="8"/>
        <rFont val="Times New Roman Cyr"/>
        <charset val="204"/>
      </rPr>
      <t>(Комбинир)</t>
    </r>
  </si>
  <si>
    <r>
      <t>65мм в сборе с ГР-65а-пл и РС-70,01ал</t>
    </r>
    <r>
      <rPr>
        <sz val="8"/>
        <rFont val="Times New Roman Cyr"/>
        <charset val="204"/>
      </rPr>
      <t xml:space="preserve">  (18±1м)</t>
    </r>
  </si>
  <si>
    <r>
      <t>65мм в сборе с ГР-65а-пл и РС-70,01ал</t>
    </r>
    <r>
      <rPr>
        <sz val="8"/>
        <rFont val="Times New Roman Cyr"/>
        <charset val="204"/>
      </rPr>
      <t xml:space="preserve">  (15±1м)</t>
    </r>
  </si>
  <si>
    <r>
      <t xml:space="preserve">ГР-65 А-П  </t>
    </r>
    <r>
      <rPr>
        <sz val="8"/>
        <rFont val="Times New Roman Cyr"/>
        <charset val="204"/>
      </rPr>
      <t>(Комбинир)</t>
    </r>
  </si>
  <si>
    <r>
      <t>65мм в сборе с ГР-65а-пл и РС-70,01ал</t>
    </r>
    <r>
      <rPr>
        <sz val="8"/>
        <rFont val="Times New Roman Cyr"/>
        <charset val="204"/>
      </rPr>
      <t xml:space="preserve">  (10±1м)</t>
    </r>
  </si>
  <si>
    <r>
      <t>65мм в сборе с ГР-65пл и РС-70,01пл</t>
    </r>
    <r>
      <rPr>
        <sz val="8"/>
        <rFont val="Times New Roman Cyr"/>
        <charset val="204"/>
      </rPr>
      <t xml:space="preserve">  (20±1м)</t>
    </r>
  </si>
  <si>
    <r>
      <t>65мм в сборе с ГР-65пл и РС-70,01пл</t>
    </r>
    <r>
      <rPr>
        <sz val="8"/>
        <rFont val="Times New Roman Cyr"/>
        <charset val="204"/>
      </rPr>
      <t xml:space="preserve">  (18±1м)</t>
    </r>
  </si>
  <si>
    <r>
      <t>65мм в сборе с ГР-65пл и РС-70,01пл</t>
    </r>
    <r>
      <rPr>
        <sz val="8"/>
        <rFont val="Times New Roman Cyr"/>
        <charset val="204"/>
      </rPr>
      <t xml:space="preserve">  (15±1м)</t>
    </r>
  </si>
  <si>
    <r>
      <t>65мм в сборе с ГР-65пл и РС-70,01пл</t>
    </r>
    <r>
      <rPr>
        <sz val="8"/>
        <rFont val="Times New Roman Cyr"/>
        <charset val="204"/>
      </rPr>
      <t xml:space="preserve">  (10±1м)</t>
    </r>
  </si>
  <si>
    <t>Головки пожарные заглушки и переходники соединительные</t>
  </si>
  <si>
    <t>Головки пожарные цапковые и муфтовые соединительные</t>
  </si>
  <si>
    <t>ГЗ-50</t>
  </si>
  <si>
    <r>
      <t xml:space="preserve">ГМ-50 П  </t>
    </r>
    <r>
      <rPr>
        <sz val="8"/>
        <rFont val="Times New Roman Cyr"/>
        <charset val="204"/>
      </rPr>
      <t>(Пластик)</t>
    </r>
  </si>
  <si>
    <t>ГЗ-80</t>
  </si>
  <si>
    <r>
      <t>ГЦ-50 П</t>
    </r>
    <r>
      <rPr>
        <sz val="8"/>
        <rFont val="Times New Roman Cyr"/>
        <charset val="204"/>
      </rPr>
      <t xml:space="preserve">  (Пластик)</t>
    </r>
  </si>
  <si>
    <t>ГЗВ-100</t>
  </si>
  <si>
    <t>ГЗВ-125</t>
  </si>
  <si>
    <t>Мотопомпы пожарные высоконапорные</t>
  </si>
  <si>
    <t>ВАЗ-2108 бак 20л. Аи-92</t>
  </si>
  <si>
    <t>По запросу</t>
  </si>
  <si>
    <t>Огнетушащие составы и порошки</t>
  </si>
  <si>
    <t>Порошок Вексон АВС-25 (Фасовка Биг-Бэг)</t>
  </si>
  <si>
    <t>Порошок Вексон АВС-25 (Мешок 30кг)</t>
  </si>
  <si>
    <t>Порошок Вексон АВС-50 (Фасовка Биг-Бэг)</t>
  </si>
  <si>
    <t>Порошок Вексон АВС-50 (Мешок 30кг)</t>
  </si>
  <si>
    <t>Переход. для мотопомпы резьбовой 80*50</t>
  </si>
  <si>
    <t>Дыхательные аппараты</t>
  </si>
  <si>
    <t>Переход. для мотопомпы резьбовой 100*80</t>
  </si>
  <si>
    <t>ПТС "Профи-М"</t>
  </si>
  <si>
    <t>ПТС "Базис"</t>
  </si>
  <si>
    <t>БОП-1  Ткань "ТТОС", тип У, Вид Т вид А</t>
  </si>
  <si>
    <t>Разветвление РЧ-90*65</t>
  </si>
  <si>
    <t>БОП-1  Ткань "ТТОС", тип У, Вид Т вид Б</t>
  </si>
  <si>
    <t>Разветвление РЧ-150</t>
  </si>
  <si>
    <t>БОП-1  Ткань "ТТОС", тип У, Вид П вид А</t>
  </si>
  <si>
    <t>БОП-1  Ткань "ТТОС", тип У, Вид П вид Б</t>
  </si>
  <si>
    <t>БОП-1  Тип Х, "ТТОС", Вид Т, вид А</t>
  </si>
  <si>
    <t>БОП-1  Тип Х, "ТТОС", Вид Т, вид Б</t>
  </si>
  <si>
    <t>БОП-2  СЗО ТВ Тип У, вид А, брезент</t>
  </si>
  <si>
    <t>БОП-2  СЗО ТВ Тип У, вид Б, брезент</t>
  </si>
  <si>
    <t>БОП-3  Тип У, ВИК-Т, ОСП, вид А</t>
  </si>
  <si>
    <t>БОП-3  Тип У, ВИК-Т, ОСП, вид Б</t>
  </si>
  <si>
    <t>ТОК-200, ткань Alpha Maritex, размер 1</t>
  </si>
  <si>
    <t>ТОК-200, ткань Alpha Maritex, размер 2</t>
  </si>
  <si>
    <t>ТОК-200, ткань Alpha Maritex, размер 3</t>
  </si>
  <si>
    <t>ТК-800, ткань ТМТОС-2 Россия, размер 1</t>
  </si>
  <si>
    <t>ТК-800, ткань ТМТОС-2 Россия, размер 2</t>
  </si>
  <si>
    <t>ТК-800, ткань ТМТОС-2 Россия, размер 3</t>
  </si>
  <si>
    <t>ГПС-2000</t>
  </si>
  <si>
    <t>Кепи  МЧС зимняя  "Грета"</t>
  </si>
  <si>
    <t>Кепи  МЧС летняя  "Грета"</t>
  </si>
  <si>
    <t>Гидротестер для определения расхода воды в пожарных кранах "ПК"</t>
  </si>
  <si>
    <t>Перчатки с крагами  трехпалые "ТТОС"</t>
  </si>
  <si>
    <t>Перчатки пятипалые "ТТОС"</t>
  </si>
  <si>
    <t>Средства спасения и диэлектрика</t>
  </si>
  <si>
    <t>Рукавицы с крагой брезент утепленные трехпалые</t>
  </si>
  <si>
    <t>Рукавицы с крагой брезент без утепл. Трехпалые</t>
  </si>
  <si>
    <t>Перчатки цельноспилковые, серые</t>
  </si>
  <si>
    <t>Галоши диэлектрические</t>
  </si>
  <si>
    <t>Кобура для топора пожарного брезент</t>
  </si>
  <si>
    <t>Сапоги спец ПВХ с мет. подноском и ст. стелькой</t>
  </si>
  <si>
    <t>Сапоги спец термостойкие резин. для пожарных</t>
  </si>
  <si>
    <t>Топор пожарного поясной ТПП-1</t>
  </si>
  <si>
    <t>Шлем пожарного ШПМ Красный</t>
  </si>
  <si>
    <t>Шлем пожарного ШПМ Белый</t>
  </si>
  <si>
    <t>Фонарь групповой ФОС3-5/6</t>
  </si>
  <si>
    <t>Зарядный адаптер к ФОС3-5/6</t>
  </si>
  <si>
    <t>Светоуказатель ПГ (Пожарный Гидрант)</t>
  </si>
  <si>
    <r>
      <t>Клапан Ду-50 латунь прямой  15Б3Р</t>
    </r>
    <r>
      <rPr>
        <sz val="9"/>
        <rFont val="Times New Roman Cyr"/>
        <charset val="204"/>
      </rPr>
      <t xml:space="preserve"> муфта/муфта</t>
    </r>
  </si>
  <si>
    <r>
      <t>Клапан Ду-50 латунь прямой  15Б3Р</t>
    </r>
    <r>
      <rPr>
        <sz val="9"/>
        <rFont val="Times New Roman Cyr"/>
        <charset val="204"/>
      </rPr>
      <t xml:space="preserve"> муфта/цапка</t>
    </r>
  </si>
  <si>
    <t>Клапан чугун угловой  РПТК-50-2 муфта/цапка 125⁰</t>
  </si>
  <si>
    <t>Клапан чугун угловой  КПК-50-2 муфта/цапка 125⁰</t>
  </si>
  <si>
    <t>Клапан латунь угловой  КПК-50-2 муфта/цапка 125⁰</t>
  </si>
  <si>
    <t>Клапан чугун угловой  РПТК-65-2 муфта/цапка 125⁰</t>
  </si>
  <si>
    <r>
      <t>Клапан чугун угловой  КПК-65-2 муфта/цапка 125</t>
    </r>
    <r>
      <rPr>
        <sz val="10"/>
        <rFont val="Calibri"/>
        <family val="2"/>
        <charset val="204"/>
      </rPr>
      <t>⁰</t>
    </r>
  </si>
  <si>
    <t>Клапан латунь угловой  КПК-65-2 муфта/цапка 125⁰</t>
  </si>
  <si>
    <t>Ключница К-100 с окном (100 ключей)</t>
  </si>
  <si>
    <t>С внутренним гидроизоляционным покрытием без наружного защитного покрытия 1,0Мпа для внутренних пожарных кранов                                            РПК-В-Ду-1,0-ТУ1 "Китай" (20±1м)</t>
  </si>
  <si>
    <t>50мм в сборе с головками ГР-50а-пл</t>
  </si>
  <si>
    <t>50мм в сборе с головками ГР-50пл</t>
  </si>
  <si>
    <t>50мм в сборе с ГР-50а-пл и ств. РС-50,01ал</t>
  </si>
  <si>
    <t>50мм в сборе с ГР-50пл и стволом РС-50,01пл</t>
  </si>
  <si>
    <t xml:space="preserve">65мм без головок </t>
  </si>
  <si>
    <t>65мм в сборе с головками ГР-65а-пл</t>
  </si>
  <si>
    <t>65мм в сборе с головками ГР-65пл</t>
  </si>
  <si>
    <t>65мм в сборе с ГР-65а-пл и ств. РС-70,01ал</t>
  </si>
  <si>
    <t>65мм в сборе с ГР-65пл и стволом РС-70,01пл</t>
  </si>
  <si>
    <t>Щит пожарный открытый металлич. каркасный разборный (без комплекта)</t>
  </si>
  <si>
    <t>Щит пожарный закрытый металлич. с сеткой 1200*700*300 (без комплекта)</t>
  </si>
  <si>
    <t>Щит пожарный закрытый металлич. с окнами 1200*700*300 (без комплекта)</t>
  </si>
  <si>
    <t>Щит пожарный закрытый металлич. без окон 1200*700*300 (без комплекта)</t>
  </si>
  <si>
    <t>Щит пожарный закрытый металлич. с сеткой 1300*1000*300 (без комплекта)</t>
  </si>
  <si>
    <t>Щит пожарный закрытый металлич. с окнами 1300*1000*300 (без комплекта)</t>
  </si>
  <si>
    <t>Щит пожарный закрытый металлич. без окон 1300*1000*300 (без комплекта)</t>
  </si>
  <si>
    <t>Щит пожарный с ящиком для песка 0,3 м³ закрытый метал. с сеткой 1300*1500*500</t>
  </si>
  <si>
    <t>Щит пожарный с ящиком для песка 0,3 м³ закрытый метал. с окнами 1300*1500*500</t>
  </si>
  <si>
    <t>Щит пожарный с ящиком для песка 0,3 м³ закрытый метал. без окон 1300*1500*500</t>
  </si>
  <si>
    <r>
      <t>Стенд металлический</t>
    </r>
    <r>
      <rPr>
        <b/>
        <sz val="10"/>
        <rFont val="Times New Roman Cyr"/>
        <charset val="204"/>
      </rPr>
      <t xml:space="preserve"> "Комби"</t>
    </r>
    <r>
      <rPr>
        <sz val="10"/>
        <rFont val="Times New Roman CYR"/>
        <charset val="204"/>
      </rPr>
      <t xml:space="preserve"> (без комплекта)</t>
    </r>
  </si>
  <si>
    <r>
      <t>Стенд металлический</t>
    </r>
    <r>
      <rPr>
        <b/>
        <sz val="10"/>
        <rFont val="Times New Roman Cyr"/>
        <charset val="204"/>
      </rPr>
      <t xml:space="preserve"> "Бункер"</t>
    </r>
    <r>
      <rPr>
        <sz val="10"/>
        <rFont val="Times New Roman CYR"/>
        <charset val="204"/>
      </rPr>
      <t xml:space="preserve"> (без комплекта)</t>
    </r>
  </si>
  <si>
    <r>
      <t xml:space="preserve">Стенд металлический </t>
    </r>
    <r>
      <rPr>
        <b/>
        <sz val="10"/>
        <rFont val="Times New Roman Cyr"/>
        <charset val="204"/>
      </rPr>
      <t>"Бункер"</t>
    </r>
    <r>
      <rPr>
        <sz val="10"/>
        <rFont val="Times New Roman CYR"/>
        <charset val="204"/>
      </rPr>
      <t xml:space="preserve"> Разборный  (без комплекта)</t>
    </r>
  </si>
  <si>
    <t>Щиты и стенды поставляются без комплекта. Дополнительно для комплектации щитов применяется: лом, багор, лопата, 2 ведра, 2 огнетушителя, ящик для песка, противопожарное полотно, топор. Возможна любая дополнительная комплектация.</t>
  </si>
  <si>
    <t>ШП-01</t>
  </si>
  <si>
    <t>Для комплектации шкафа под рукав диаметром Ду-65мм применять только угловой вентиль Ду-65</t>
  </si>
  <si>
    <t xml:space="preserve">(ШПК-310)   </t>
  </si>
  <si>
    <t xml:space="preserve">(ШПК-310) </t>
  </si>
  <si>
    <t>ШП-02</t>
  </si>
  <si>
    <t>Место для 1 пожарного рукава и 1 огнетушителя до ОП-8 или до ОУ-4.</t>
  </si>
  <si>
    <t xml:space="preserve">(ШПК-315) </t>
  </si>
  <si>
    <t>ШП-03</t>
  </si>
  <si>
    <t>540-1300-230</t>
  </si>
  <si>
    <t>Место для 1 пожарного рукава и 2-х огнетушителей до ОП-8 или до ОУ-4.</t>
  </si>
  <si>
    <t>(ШПК-320)</t>
  </si>
  <si>
    <t>ШП-03-21</t>
  </si>
  <si>
    <t>Место только для размещения 2-х пожарных рукавов Ду-50 или 65мм</t>
  </si>
  <si>
    <t>(ШПК-320-21)</t>
  </si>
  <si>
    <t>700-1300-230</t>
  </si>
  <si>
    <t>ШП-03-12</t>
  </si>
  <si>
    <t>700-1300-300</t>
  </si>
  <si>
    <t>Для 2-х пожарных рукавовов и 2-х огнетушителей  до ОП-8 или до ОУ-4.</t>
  </si>
  <si>
    <t>(ШПК-320-12)</t>
  </si>
  <si>
    <t>Клапан Ду-50 латунь угловой 90⁰ муфта/цапка пожарный</t>
  </si>
  <si>
    <t>Противопож полотно ПП-300 (1,5*2,0)</t>
  </si>
  <si>
    <t>Противопож полотно ПП-600 (1,5*2,0)</t>
  </si>
  <si>
    <r>
      <rPr>
        <b/>
        <sz val="10"/>
        <rFont val="Times New Roman Cyr"/>
        <charset val="204"/>
      </rPr>
      <t>Гейзер МП-20/100 переносная</t>
    </r>
    <r>
      <rPr>
        <sz val="10"/>
        <rFont val="Times New Roman CYR"/>
        <charset val="204"/>
      </rPr>
      <t xml:space="preserve"> (вх.100, вых.2*65, Q-1500л/мин, H-до190м-напор, 8м-всас, вес205кг.)</t>
    </r>
  </si>
  <si>
    <r>
      <rPr>
        <b/>
        <sz val="10"/>
        <rFont val="Times New Roman Cyr"/>
        <charset val="204"/>
      </rPr>
      <t>Гейзер МП-20/100П прицеп МЗСА-М</t>
    </r>
    <r>
      <rPr>
        <sz val="10"/>
        <rFont val="Times New Roman CYR"/>
        <charset val="204"/>
      </rPr>
      <t xml:space="preserve"> (вх.100, вых.2*65, Q-1500л/мин, H-190м-напор, 8м-всас, вес430кг.)</t>
    </r>
  </si>
  <si>
    <r>
      <rPr>
        <b/>
        <sz val="10"/>
        <rFont val="Times New Roman Cyr"/>
        <charset val="204"/>
      </rPr>
      <t>Koshin SEH 50X</t>
    </r>
    <r>
      <rPr>
        <sz val="10"/>
        <rFont val="Times New Roman CYR"/>
        <charset val="204"/>
      </rPr>
      <t xml:space="preserve">  (вх.50, вых.50мм, Q-600л/мин, H-30м напор, 8м глубина всас, расход 1,0л/ч. вес26 кг.)</t>
    </r>
  </si>
  <si>
    <r>
      <rPr>
        <b/>
        <sz val="10"/>
        <rFont val="Times New Roman Cyr"/>
        <charset val="204"/>
      </rPr>
      <t>Koshin SEH 80X</t>
    </r>
    <r>
      <rPr>
        <sz val="10"/>
        <rFont val="Times New Roman CYR"/>
        <charset val="204"/>
      </rPr>
      <t xml:space="preserve">  (вх.75, вых.80мм, Q-970л/мин, H-30м напор, 8м глубина всас, расход 1,3л/ч. вес34 кг.)</t>
    </r>
  </si>
  <si>
    <r>
      <rPr>
        <b/>
        <sz val="10"/>
        <rFont val="Times New Roman Cyr"/>
        <charset val="204"/>
      </rPr>
      <t>Koshin SERH 50B</t>
    </r>
    <r>
      <rPr>
        <sz val="10"/>
        <rFont val="Times New Roman CYR"/>
        <charset val="204"/>
      </rPr>
      <t xml:space="preserve">  (вх.50, вых.50мм, Q-440л/мин, H-57м напор, 8м глубина всас, расход 1,7л/ч. вес28 кг.)</t>
    </r>
  </si>
  <si>
    <r>
      <rPr>
        <b/>
        <sz val="10"/>
        <rFont val="Times New Roman Cyr"/>
        <charset val="204"/>
      </rPr>
      <t>Robin PTG-209</t>
    </r>
    <r>
      <rPr>
        <sz val="10"/>
        <rFont val="Times New Roman CYR"/>
        <charset val="204"/>
      </rPr>
      <t xml:space="preserve">  (вх.50, вых.50мм, Q-600л/мин, H-26м напор, 8м глубина всас, расход 1,4л/ч. вес22,5 кг.)</t>
    </r>
  </si>
  <si>
    <r>
      <rPr>
        <b/>
        <sz val="10"/>
        <rFont val="Times New Roman Cyr"/>
        <charset val="204"/>
      </rPr>
      <t>Robin PTG-208H</t>
    </r>
    <r>
      <rPr>
        <sz val="10"/>
        <rFont val="Times New Roman CYR"/>
        <charset val="204"/>
      </rPr>
      <t xml:space="preserve">  (вх.50, вых.50мм, Q-400л/мин, H-50м напор, 8м глубина всас, расход 2,0л/ч. вес26,5 кг.)</t>
    </r>
  </si>
  <si>
    <r>
      <rPr>
        <b/>
        <sz val="10"/>
        <rFont val="Times New Roman Cyr"/>
        <charset val="204"/>
      </rPr>
      <t>Robin PTG-208ST</t>
    </r>
    <r>
      <rPr>
        <sz val="10"/>
        <rFont val="Times New Roman CYR"/>
        <charset val="204"/>
      </rPr>
      <t xml:space="preserve">  (вх.50, вых.50мм, Q-700л/мин, H-23м напор, 8м глубина всас, расход 1,4л/ч. вес24 кг.)</t>
    </r>
  </si>
  <si>
    <r>
      <rPr>
        <b/>
        <sz val="10"/>
        <rFont val="Times New Roman Cyr"/>
        <charset val="204"/>
      </rPr>
      <t xml:space="preserve">Robin PTG-208T  </t>
    </r>
    <r>
      <rPr>
        <sz val="10"/>
        <rFont val="Times New Roman CYR"/>
        <charset val="204"/>
      </rPr>
      <t>(вх.50, вых.50мм, Q-750л/мин, H-27м напор, 8м глубина всас, расход 2,0л/ч. вес34,8 кг.)</t>
    </r>
  </si>
  <si>
    <r>
      <rPr>
        <b/>
        <sz val="10"/>
        <rFont val="Times New Roman Cyr"/>
        <charset val="204"/>
      </rPr>
      <t xml:space="preserve">Robin PTG-307 </t>
    </r>
    <r>
      <rPr>
        <sz val="10"/>
        <rFont val="Times New Roman CYR"/>
        <charset val="204"/>
      </rPr>
      <t xml:space="preserve"> (вх.75, вых.80мм, Q-1000л/мин, H-32м напор, 8м глубина всас, расход 2,0л/ч. вес26,4 кг.)</t>
    </r>
  </si>
  <si>
    <r>
      <rPr>
        <b/>
        <sz val="10"/>
        <rFont val="Times New Roman Cyr"/>
        <charset val="204"/>
      </rPr>
      <t xml:space="preserve">Robin PTG-307ST  </t>
    </r>
    <r>
      <rPr>
        <sz val="10"/>
        <rFont val="Times New Roman CYR"/>
        <charset val="204"/>
      </rPr>
      <t>(вх.75, вых.80мм, Q-1000л/мин, H-23м напор, 8м глубина всас, расход 1,6л/ч. вес28 кг.)</t>
    </r>
  </si>
  <si>
    <r>
      <rPr>
        <b/>
        <sz val="10"/>
        <rFont val="Times New Roman Cyr"/>
        <charset val="204"/>
      </rPr>
      <t xml:space="preserve">Robin PTX-301T </t>
    </r>
    <r>
      <rPr>
        <sz val="10"/>
        <rFont val="Times New Roman CYR"/>
        <charset val="204"/>
      </rPr>
      <t xml:space="preserve"> (вх.75, вых.80мм, Q-1300л/мин, H-28м напор, 8м глубина всас, расход 2,9л/ч. вес45 кг.)</t>
    </r>
  </si>
  <si>
    <r>
      <rPr>
        <b/>
        <sz val="10"/>
        <rFont val="Times New Roman Cyr"/>
        <charset val="204"/>
      </rPr>
      <t xml:space="preserve">Robin PTX-401 </t>
    </r>
    <r>
      <rPr>
        <sz val="10"/>
        <rFont val="Times New Roman CYR"/>
        <charset val="204"/>
      </rPr>
      <t xml:space="preserve"> (вх.100, вых.100мм, Q-1800л/мин, H-28м напор, 8м глубина всас, расход 2,0л/ч. вес44,1 кг.)</t>
    </r>
  </si>
  <si>
    <r>
      <rPr>
        <b/>
        <sz val="10"/>
        <rFont val="Times New Roman Cyr"/>
        <charset val="204"/>
      </rPr>
      <t xml:space="preserve">Robin PTV-406T </t>
    </r>
    <r>
      <rPr>
        <sz val="10"/>
        <rFont val="Times New Roman CYR"/>
        <charset val="204"/>
      </rPr>
      <t xml:space="preserve"> (вх.100, вых.100мм, Q-2000 л/мин, H-23м напор 8м глуб. всас, расход 4,0л/ч. вес71,4 кг)</t>
    </r>
  </si>
  <si>
    <r>
      <rPr>
        <b/>
        <sz val="10"/>
        <rFont val="Times New Roman Cyr"/>
        <charset val="204"/>
      </rPr>
      <t xml:space="preserve">Robin PTD-306 </t>
    </r>
    <r>
      <rPr>
        <sz val="10"/>
        <rFont val="Times New Roman CYR"/>
        <charset val="204"/>
      </rPr>
      <t xml:space="preserve"> (вх.75, вых.80мм, Q-1300л/мин, H-28м напор, 8м глубина всас, расход 1,2л/ч. вес45 кг.)</t>
    </r>
  </si>
  <si>
    <r>
      <t>Subaru DY-23 5 л/с</t>
    </r>
    <r>
      <rPr>
        <b/>
        <sz val="10"/>
        <rFont val="Times New Roman Cyr"/>
        <charset val="204"/>
      </rPr>
      <t xml:space="preserve"> Дизель</t>
    </r>
  </si>
  <si>
    <r>
      <rPr>
        <b/>
        <sz val="10"/>
        <rFont val="Times New Roman Cyr"/>
        <charset val="204"/>
      </rPr>
      <t xml:space="preserve">Robin PTD-306Т </t>
    </r>
    <r>
      <rPr>
        <sz val="10"/>
        <rFont val="Times New Roman CYR"/>
        <charset val="204"/>
      </rPr>
      <t xml:space="preserve"> (вх.75, вых.80мм, Q-1300л/мин, H-28м напор, 8м глубина всас, расход 1,6л/ч. вес48 кг.)</t>
    </r>
  </si>
  <si>
    <r>
      <t>Subaru DY-28 6 л/с</t>
    </r>
    <r>
      <rPr>
        <b/>
        <sz val="10"/>
        <rFont val="Times New Roman Cyr"/>
        <charset val="204"/>
      </rPr>
      <t xml:space="preserve"> Дизель</t>
    </r>
  </si>
  <si>
    <r>
      <t>Без обозначений</t>
    </r>
    <r>
      <rPr>
        <sz val="10"/>
        <rFont val="Times New Roman CYR"/>
        <charset val="204"/>
      </rPr>
      <t xml:space="preserve"> - для чистой воды</t>
    </r>
    <r>
      <rPr>
        <b/>
        <sz val="10"/>
        <rFont val="Times New Roman Cyr"/>
        <charset val="204"/>
      </rPr>
      <t>, ST</t>
    </r>
    <r>
      <rPr>
        <sz val="10"/>
        <rFont val="Times New Roman CYR"/>
        <charset val="204"/>
      </rPr>
      <t xml:space="preserve"> - для загрязненной, </t>
    </r>
    <r>
      <rPr>
        <b/>
        <sz val="10"/>
        <rFont val="Times New Roman Cyr"/>
        <charset val="204"/>
      </rPr>
      <t>Т</t>
    </r>
    <r>
      <rPr>
        <sz val="10"/>
        <rFont val="Times New Roman CYR"/>
        <charset val="204"/>
      </rPr>
      <t xml:space="preserve"> - для сильно грязной с камнями и песком, </t>
    </r>
    <r>
      <rPr>
        <b/>
        <sz val="10"/>
        <rFont val="Times New Roman Cyr"/>
        <charset val="204"/>
      </rPr>
      <t>Н</t>
    </r>
    <r>
      <rPr>
        <sz val="10"/>
        <rFont val="Times New Roman CYR"/>
        <charset val="204"/>
      </rPr>
      <t xml:space="preserve"> - высоконапорные</t>
    </r>
  </si>
  <si>
    <t>Знаки самоклеящиеся (250х250)</t>
  </si>
  <si>
    <t>Знаки на светоотражающей пленке (200х200)</t>
  </si>
  <si>
    <t>Знаки на светоотражающей пленке (150х300)</t>
  </si>
  <si>
    <t>Пластик для знаков (200*200)</t>
  </si>
  <si>
    <t>Противопожарные Муфты</t>
  </si>
  <si>
    <t>Противопожарная муфта ПМ-32</t>
  </si>
  <si>
    <t>Противопожарная муфта ПМ-40</t>
  </si>
  <si>
    <t>Противопожарная муфта ПМ-50</t>
  </si>
  <si>
    <t>Противопожарная муфта ПМ-90</t>
  </si>
  <si>
    <t>Противопожарная муфта ПМ-110</t>
  </si>
  <si>
    <t xml:space="preserve"> Действителен с 04 Марта 2016 г.</t>
  </si>
  <si>
    <r>
      <t xml:space="preserve"> Перечень противопожарной техники и оборудования</t>
    </r>
    <r>
      <rPr>
        <b/>
        <sz val="10"/>
        <rFont val="Times New Roman CYR"/>
        <family val="1"/>
        <charset val="204"/>
      </rPr>
      <t xml:space="preserve"> </t>
    </r>
    <r>
      <rPr>
        <i/>
        <sz val="10"/>
        <rFont val="Times New Roman CYR"/>
        <family val="1"/>
        <charset val="204"/>
      </rPr>
      <t xml:space="preserve">    </t>
    </r>
    <r>
      <rPr>
        <i/>
        <sz val="8"/>
        <rFont val="Times New Roman Cyr"/>
        <family val="1"/>
        <charset val="204"/>
      </rPr>
      <t xml:space="preserve">                                </t>
    </r>
    <r>
      <rPr>
        <i/>
        <sz val="8"/>
        <color indexed="12"/>
        <rFont val="Times New Roman Cyr"/>
        <charset val="204"/>
      </rPr>
      <t xml:space="preserve"> Действителен с 04 Марта 2016 г.</t>
    </r>
  </si>
  <si>
    <r>
      <t xml:space="preserve"> Перечень противопожарной техники и оборудования </t>
    </r>
    <r>
      <rPr>
        <i/>
        <sz val="11"/>
        <rFont val="Times New Roman Cyr"/>
        <family val="1"/>
        <charset val="204"/>
      </rPr>
      <t xml:space="preserve">  </t>
    </r>
    <r>
      <rPr>
        <i/>
        <sz val="8"/>
        <rFont val="Times New Roman Cyr"/>
        <family val="1"/>
        <charset val="204"/>
      </rPr>
      <t xml:space="preserve">                                  </t>
    </r>
    <r>
      <rPr>
        <i/>
        <sz val="8"/>
        <color indexed="12"/>
        <rFont val="Times New Roman Cyr"/>
        <charset val="204"/>
      </rPr>
      <t xml:space="preserve"> Действителен с 04 Марта 2016 г.</t>
    </r>
  </si>
  <si>
    <r>
      <t xml:space="preserve"> Перечень противопожарной техники и оборудования</t>
    </r>
    <r>
      <rPr>
        <b/>
        <sz val="10"/>
        <rFont val="Times New Roman CYR"/>
        <family val="1"/>
        <charset val="204"/>
      </rPr>
      <t xml:space="preserve"> </t>
    </r>
    <r>
      <rPr>
        <i/>
        <sz val="10"/>
        <rFont val="Times New Roman CYR"/>
        <family val="1"/>
        <charset val="204"/>
      </rPr>
      <t xml:space="preserve">    </t>
    </r>
    <r>
      <rPr>
        <i/>
        <sz val="8"/>
        <rFont val="Times New Roman Cyr"/>
        <family val="1"/>
        <charset val="204"/>
      </rPr>
      <t xml:space="preserve">                               </t>
    </r>
    <r>
      <rPr>
        <i/>
        <sz val="8"/>
        <rFont val="Times New Roman Cyr"/>
        <charset val="204"/>
      </rPr>
      <t xml:space="preserve"> </t>
    </r>
    <r>
      <rPr>
        <i/>
        <sz val="8"/>
        <color indexed="12"/>
        <rFont val="Times New Roman Cyr"/>
        <charset val="204"/>
      </rPr>
      <t xml:space="preserve"> Действителен с 04 Марта 2016 г.</t>
    </r>
  </si>
  <si>
    <r>
      <t xml:space="preserve"> Перечень противопожарной техники и оборудования</t>
    </r>
    <r>
      <rPr>
        <b/>
        <sz val="8"/>
        <rFont val="Times New Roman Cyr"/>
        <family val="1"/>
        <charset val="204"/>
      </rPr>
      <t xml:space="preserve">                                           </t>
    </r>
    <r>
      <rPr>
        <i/>
        <sz val="8"/>
        <color indexed="12"/>
        <rFont val="Times New Roman Cyr"/>
        <family val="1"/>
        <charset val="204"/>
      </rPr>
      <t>Действителен с 04 Марта 2016 г.</t>
    </r>
  </si>
  <si>
    <r>
      <t xml:space="preserve"> Перечень противопожарной техники и оборудования</t>
    </r>
    <r>
      <rPr>
        <i/>
        <sz val="8"/>
        <rFont val="Times New Roman Cyr"/>
        <family val="1"/>
        <charset val="204"/>
      </rPr>
      <t xml:space="preserve">                          Действителен с 04 Марта 2016 г.</t>
    </r>
  </si>
  <si>
    <r>
      <t xml:space="preserve"> Перечень противопожарной техники и оборудования                             </t>
    </r>
    <r>
      <rPr>
        <i/>
        <sz val="8"/>
        <color indexed="12"/>
        <rFont val="Times New Roman Cyr"/>
        <charset val="204"/>
      </rPr>
      <t xml:space="preserve"> Действителен с 04Марта 2016 г.</t>
    </r>
  </si>
  <si>
    <t>Наша 20%</t>
  </si>
  <si>
    <t>От 30 т.р.</t>
  </si>
  <si>
    <t>От 60 т.р.</t>
  </si>
  <si>
    <t>ед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</si>
</sst>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&quot;р.&quot;;[Red]\-#,##0&quot;р.&quot;"/>
    <numFmt numFmtId="165" formatCode="#,##0.00&quot;р.&quot;;[Red]\-#,##0.00&quot;р.&quot;"/>
    <numFmt numFmtId="166" formatCode="#,##0.00&quot;р.&quot;"/>
    <numFmt numFmtId="167" formatCode="#,##0.00_р_."/>
    <numFmt numFmtId="168" formatCode="#,##0&quot;р.&quot;"/>
    <numFmt numFmtId="169" formatCode="#,##0.0&quot;р.&quot;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i/>
      <sz val="10"/>
      <name val="Times New Roman CYR"/>
      <family val="1"/>
      <charset val="204"/>
    </font>
    <font>
      <b/>
      <sz val="10"/>
      <name val="Times New Roman CYR"/>
      <family val="1"/>
      <charset val="204"/>
    </font>
    <font>
      <sz val="8"/>
      <name val="Times New Roman Cyr"/>
      <family val="1"/>
      <charset val="204"/>
    </font>
    <font>
      <sz val="9"/>
      <name val="Times New Roman Cyr"/>
      <family val="1"/>
      <charset val="204"/>
    </font>
    <font>
      <b/>
      <sz val="11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sz val="9"/>
      <name val="Times New Roman Cyr"/>
      <family val="1"/>
      <charset val="204"/>
    </font>
    <font>
      <i/>
      <sz val="11"/>
      <name val="Times New Roman Cyr"/>
      <family val="1"/>
      <charset val="204"/>
    </font>
    <font>
      <b/>
      <sz val="8"/>
      <name val="Times New Roman Cyr"/>
      <family val="1"/>
      <charset val="204"/>
    </font>
    <font>
      <i/>
      <sz val="8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11"/>
      <name val="Times New Roman Cyr"/>
      <family val="1"/>
      <charset val="204"/>
    </font>
    <font>
      <i/>
      <sz val="9"/>
      <name val="Times New Roman Cyr"/>
      <family val="1"/>
      <charset val="204"/>
    </font>
    <font>
      <sz val="10"/>
      <name val="Arial Cyr"/>
      <charset val="204"/>
    </font>
    <font>
      <i/>
      <sz val="8"/>
      <color indexed="12"/>
      <name val="Times New Roman Cyr"/>
      <family val="1"/>
      <charset val="204"/>
    </font>
    <font>
      <b/>
      <sz val="10"/>
      <name val="Times New Roman Cyr"/>
      <charset val="204"/>
    </font>
    <font>
      <i/>
      <sz val="8"/>
      <name val="Times New Roman Cyr"/>
      <charset val="204"/>
    </font>
    <font>
      <i/>
      <sz val="8"/>
      <color indexed="12"/>
      <name val="Times New Roman Cyr"/>
      <charset val="204"/>
    </font>
    <font>
      <sz val="8"/>
      <name val="Arial"/>
      <family val="2"/>
    </font>
    <font>
      <b/>
      <sz val="10"/>
      <name val="Times New Roman"/>
      <family val="1"/>
      <charset val="204"/>
    </font>
    <font>
      <sz val="8"/>
      <color indexed="12"/>
      <name val="Times New Roman Cyr"/>
      <family val="1"/>
      <charset val="204"/>
    </font>
    <font>
      <sz val="10"/>
      <name val="Times New Roman CYR"/>
      <charset val="204"/>
    </font>
    <font>
      <sz val="10"/>
      <color rgb="FFFF0000"/>
      <name val="Times New Roman Cyr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FF"/>
      <name val="Times New Roman Cyr"/>
      <family val="1"/>
      <charset val="204"/>
    </font>
    <font>
      <b/>
      <sz val="10"/>
      <color rgb="FF0000FF"/>
      <name val="Times New Roman Cyr"/>
      <family val="1"/>
      <charset val="204"/>
    </font>
    <font>
      <sz val="11"/>
      <color rgb="FF0000FF"/>
      <name val="Times New Roman Cyr"/>
      <family val="1"/>
      <charset val="204"/>
    </font>
    <font>
      <b/>
      <sz val="11"/>
      <color rgb="FF0000FF"/>
      <name val="Times New Roman CYR"/>
      <family val="1"/>
      <charset val="204"/>
    </font>
    <font>
      <b/>
      <i/>
      <sz val="10"/>
      <name val="Times New Roman Cyr"/>
      <charset val="204"/>
    </font>
    <font>
      <b/>
      <sz val="9"/>
      <name val="Times New Roman Cyr"/>
      <charset val="204"/>
    </font>
    <font>
      <b/>
      <sz val="9"/>
      <color indexed="30"/>
      <name val="Times New Roman Cyr"/>
      <charset val="204"/>
    </font>
    <font>
      <sz val="9"/>
      <name val="Times New Roman Cyr"/>
      <charset val="204"/>
    </font>
    <font>
      <sz val="8"/>
      <name val="Times New Roman Cyr"/>
      <charset val="204"/>
    </font>
    <font>
      <sz val="10"/>
      <name val="Calibri"/>
      <family val="2"/>
      <charset val="204"/>
    </font>
    <font>
      <b/>
      <sz val="10"/>
      <color theme="1"/>
      <name val="Times New Roman Cyr"/>
      <charset val="204"/>
    </font>
    <font>
      <sz val="10"/>
      <color theme="1"/>
      <name val="Times New Roman Cyr"/>
      <charset val="204"/>
    </font>
    <font>
      <b/>
      <i/>
      <sz val="8"/>
      <name val="Times New Roman Cyr"/>
      <charset val="204"/>
    </font>
    <font>
      <b/>
      <sz val="8"/>
      <name val="Times New Roman Cyr"/>
      <charset val="204"/>
    </font>
    <font>
      <sz val="7"/>
      <name val="Times New Roman Cyr"/>
      <charset val="204"/>
    </font>
    <font>
      <b/>
      <sz val="10"/>
      <color rgb="FFFF0000"/>
      <name val="Times New Roman CYR"/>
      <family val="1"/>
      <charset val="204"/>
    </font>
    <font>
      <b/>
      <sz val="11"/>
      <color rgb="FFFF0000"/>
      <name val="Times New Roman CYR"/>
      <family val="1"/>
      <charset val="204"/>
    </font>
    <font>
      <sz val="10"/>
      <color rgb="FFFF0000"/>
      <name val="Arial Cyr"/>
      <charset val="204"/>
    </font>
    <font>
      <sz val="10"/>
      <color rgb="FFFF0000"/>
      <name val="Times New Roman CYR"/>
      <charset val="204"/>
    </font>
    <font>
      <b/>
      <sz val="10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1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1" fillId="0" borderId="0"/>
    <xf numFmtId="9" fontId="1" fillId="0" borderId="0" applyFont="0" applyFill="0" applyBorder="0" applyAlignment="0" applyProtection="0"/>
  </cellStyleXfs>
  <cellXfs count="311">
    <xf numFmtId="0" fontId="0" fillId="0" borderId="0" xfId="0"/>
    <xf numFmtId="0" fontId="2" fillId="0" borderId="0" xfId="0" applyFont="1"/>
    <xf numFmtId="0" fontId="4" fillId="0" borderId="1" xfId="0" applyFont="1" applyFill="1" applyBorder="1" applyAlignment="1">
      <alignment horizontal="left" vertical="center"/>
    </xf>
    <xf numFmtId="0" fontId="0" fillId="0" borderId="0" xfId="0" applyFill="1" applyBorder="1"/>
    <xf numFmtId="0" fontId="0" fillId="0" borderId="0" xfId="0" applyFill="1" applyBorder="1" applyAlignment="1"/>
    <xf numFmtId="0" fontId="2" fillId="0" borderId="1" xfId="0" applyFont="1" applyFill="1" applyBorder="1" applyAlignment="1">
      <alignment horizontal="center" vertical="center"/>
    </xf>
    <xf numFmtId="0" fontId="3" fillId="0" borderId="0" xfId="0" applyFont="1"/>
    <xf numFmtId="0" fontId="0" fillId="0" borderId="0" xfId="0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16" fillId="0" borderId="1" xfId="0" applyNumberFormat="1" applyFont="1" applyBorder="1" applyAlignment="1"/>
    <xf numFmtId="0" fontId="16" fillId="3" borderId="3" xfId="0" applyFont="1" applyFill="1" applyBorder="1" applyAlignment="1"/>
    <xf numFmtId="0" fontId="16" fillId="3" borderId="4" xfId="0" applyFont="1" applyFill="1" applyBorder="1" applyAlignment="1"/>
    <xf numFmtId="0" fontId="16" fillId="3" borderId="5" xfId="0" applyFont="1" applyFill="1" applyBorder="1" applyAlignment="1"/>
    <xf numFmtId="0" fontId="18" fillId="3" borderId="1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vertical="center"/>
    </xf>
    <xf numFmtId="0" fontId="2" fillId="3" borderId="7" xfId="0" applyFont="1" applyFill="1" applyBorder="1" applyAlignment="1">
      <alignment vertical="center"/>
    </xf>
    <xf numFmtId="0" fontId="2" fillId="3" borderId="2" xfId="0" applyFont="1" applyFill="1" applyBorder="1" applyAlignment="1">
      <alignment vertical="center"/>
    </xf>
    <xf numFmtId="0" fontId="16" fillId="3" borderId="6" xfId="0" applyFont="1" applyFill="1" applyBorder="1" applyAlignment="1"/>
    <xf numFmtId="0" fontId="16" fillId="3" borderId="2" xfId="0" applyFont="1" applyFill="1" applyBorder="1" applyAlignment="1"/>
    <xf numFmtId="0" fontId="0" fillId="0" borderId="1" xfId="0" applyNumberFormat="1" applyBorder="1" applyAlignment="1"/>
    <xf numFmtId="0" fontId="2" fillId="0" borderId="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4" fillId="3" borderId="7" xfId="0" applyFont="1" applyFill="1" applyBorder="1" applyAlignment="1">
      <alignment vertical="center"/>
    </xf>
    <xf numFmtId="0" fontId="4" fillId="3" borderId="2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16" fillId="0" borderId="0" xfId="0" applyFont="1" applyBorder="1" applyAlignment="1"/>
    <xf numFmtId="168" fontId="2" fillId="0" borderId="9" xfId="0" applyNumberFormat="1" applyFont="1" applyFill="1" applyBorder="1" applyAlignment="1">
      <alignment vertical="center"/>
    </xf>
    <xf numFmtId="168" fontId="2" fillId="0" borderId="10" xfId="0" applyNumberFormat="1" applyFont="1" applyFill="1" applyBorder="1" applyAlignment="1">
      <alignment vertical="center"/>
    </xf>
    <xf numFmtId="168" fontId="2" fillId="0" borderId="5" xfId="0" applyNumberFormat="1" applyFont="1" applyFill="1" applyBorder="1" applyAlignment="1">
      <alignment vertical="center"/>
    </xf>
    <xf numFmtId="0" fontId="2" fillId="0" borderId="9" xfId="0" applyFont="1" applyFill="1" applyBorder="1" applyAlignment="1">
      <alignment vertical="center"/>
    </xf>
    <xf numFmtId="0" fontId="2" fillId="0" borderId="10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25" fillId="0" borderId="1" xfId="0" applyNumberFormat="1" applyFont="1" applyBorder="1" applyAlignment="1">
      <alignment horizontal="left" vertical="center" wrapText="1"/>
    </xf>
    <xf numFmtId="0" fontId="25" fillId="0" borderId="1" xfId="0" applyNumberFormat="1" applyFont="1" applyFill="1" applyBorder="1" applyAlignment="1">
      <alignment horizontal="left" vertical="center" wrapText="1"/>
    </xf>
    <xf numFmtId="0" fontId="25" fillId="0" borderId="1" xfId="0" applyNumberFormat="1" applyFont="1" applyFill="1" applyBorder="1" applyAlignment="1">
      <alignment horizontal="center" vertical="center" wrapText="1"/>
    </xf>
    <xf numFmtId="164" fontId="26" fillId="0" borderId="0" xfId="0" applyNumberFormat="1" applyFont="1" applyAlignment="1">
      <alignment horizontal="center"/>
    </xf>
    <xf numFmtId="164" fontId="27" fillId="0" borderId="0" xfId="0" applyNumberFormat="1" applyFont="1" applyAlignment="1">
      <alignment horizontal="center"/>
    </xf>
    <xf numFmtId="0" fontId="28" fillId="0" borderId="1" xfId="0" applyNumberFormat="1" applyFont="1" applyBorder="1" applyAlignment="1">
      <alignment horizontal="left" vertical="center" wrapText="1"/>
    </xf>
    <xf numFmtId="0" fontId="28" fillId="0" borderId="1" xfId="0" applyNumberFormat="1" applyFont="1" applyBorder="1" applyAlignment="1">
      <alignment horizontal="center" vertical="center" wrapText="1"/>
    </xf>
    <xf numFmtId="0" fontId="28" fillId="0" borderId="1" xfId="0" applyNumberFormat="1" applyFont="1" applyFill="1" applyBorder="1" applyAlignment="1">
      <alignment horizontal="left" vertical="center" wrapText="1"/>
    </xf>
    <xf numFmtId="0" fontId="28" fillId="0" borderId="1" xfId="0" applyNumberFormat="1" applyFont="1" applyFill="1" applyBorder="1" applyAlignment="1">
      <alignment horizontal="center" vertical="center" wrapText="1"/>
    </xf>
    <xf numFmtId="168" fontId="29" fillId="0" borderId="1" xfId="0" applyNumberFormat="1" applyFont="1" applyFill="1" applyBorder="1" applyAlignment="1">
      <alignment horizontal="center" vertical="center"/>
    </xf>
    <xf numFmtId="168" fontId="28" fillId="0" borderId="1" xfId="0" applyNumberFormat="1" applyFont="1" applyFill="1" applyBorder="1" applyAlignment="1">
      <alignment horizontal="center" vertical="center"/>
    </xf>
    <xf numFmtId="0" fontId="28" fillId="0" borderId="2" xfId="0" applyNumberFormat="1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168" fontId="18" fillId="0" borderId="1" xfId="0" applyNumberFormat="1" applyFont="1" applyFill="1" applyBorder="1" applyAlignment="1">
      <alignment horizontal="center" vertical="center"/>
    </xf>
    <xf numFmtId="168" fontId="24" fillId="0" borderId="1" xfId="0" applyNumberFormat="1" applyFont="1" applyFill="1" applyBorder="1" applyAlignment="1">
      <alignment horizontal="center" vertical="center"/>
    </xf>
    <xf numFmtId="168" fontId="18" fillId="0" borderId="1" xfId="0" applyNumberFormat="1" applyFont="1" applyBorder="1" applyAlignment="1">
      <alignment horizontal="center" vertical="center" wrapText="1"/>
    </xf>
    <xf numFmtId="168" fontId="18" fillId="0" borderId="1" xfId="0" applyNumberFormat="1" applyFont="1" applyBorder="1" applyAlignment="1">
      <alignment horizontal="center" vertical="center"/>
    </xf>
    <xf numFmtId="168" fontId="18" fillId="2" borderId="1" xfId="0" applyNumberFormat="1" applyFont="1" applyFill="1" applyBorder="1" applyAlignment="1">
      <alignment horizontal="center" vertical="center" wrapText="1"/>
    </xf>
    <xf numFmtId="168" fontId="24" fillId="0" borderId="1" xfId="0" applyNumberFormat="1" applyFont="1" applyBorder="1" applyAlignment="1">
      <alignment horizontal="center" vertical="center"/>
    </xf>
    <xf numFmtId="169" fontId="18" fillId="0" borderId="1" xfId="0" applyNumberFormat="1" applyFont="1" applyBorder="1" applyAlignment="1">
      <alignment horizontal="center" vertical="center" wrapText="1"/>
    </xf>
    <xf numFmtId="169" fontId="18" fillId="0" borderId="1" xfId="0" applyNumberFormat="1" applyFont="1" applyBorder="1" applyAlignment="1">
      <alignment horizontal="center" vertical="center"/>
    </xf>
    <xf numFmtId="0" fontId="24" fillId="3" borderId="6" xfId="0" applyFont="1" applyFill="1" applyBorder="1" applyAlignment="1">
      <alignment vertical="center"/>
    </xf>
    <xf numFmtId="0" fontId="24" fillId="3" borderId="1" xfId="0" applyFont="1" applyFill="1" applyBorder="1" applyAlignment="1">
      <alignment horizontal="center" vertical="center"/>
    </xf>
    <xf numFmtId="2" fontId="4" fillId="4" borderId="12" xfId="0" applyNumberFormat="1" applyFont="1" applyFill="1" applyBorder="1" applyAlignment="1">
      <alignment horizontal="center" vertical="center" wrapText="1"/>
    </xf>
    <xf numFmtId="2" fontId="4" fillId="4" borderId="0" xfId="0" applyNumberFormat="1" applyFont="1" applyFill="1" applyBorder="1" applyAlignment="1">
      <alignment horizontal="center" vertical="center" wrapText="1"/>
    </xf>
    <xf numFmtId="2" fontId="4" fillId="4" borderId="10" xfId="0" applyNumberFormat="1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/>
    </xf>
    <xf numFmtId="0" fontId="30" fillId="0" borderId="1" xfId="0" applyNumberFormat="1" applyFont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justify"/>
    </xf>
    <xf numFmtId="0" fontId="30" fillId="0" borderId="1" xfId="0" applyNumberFormat="1" applyFont="1" applyBorder="1" applyAlignment="1">
      <alignment horizontal="left" vertical="justify" wrapText="1"/>
    </xf>
    <xf numFmtId="168" fontId="31" fillId="0" borderId="1" xfId="0" applyNumberFormat="1" applyFont="1" applyBorder="1" applyAlignment="1">
      <alignment horizontal="center" vertical="justify" wrapText="1"/>
    </xf>
    <xf numFmtId="168" fontId="30" fillId="0" borderId="1" xfId="0" applyNumberFormat="1" applyFont="1" applyFill="1" applyBorder="1" applyAlignment="1">
      <alignment horizontal="center" vertical="justify"/>
    </xf>
    <xf numFmtId="0" fontId="30" fillId="0" borderId="1" xfId="0" applyNumberFormat="1" applyFont="1" applyFill="1" applyBorder="1" applyAlignment="1">
      <alignment horizontal="left" vertical="center" wrapText="1"/>
    </xf>
    <xf numFmtId="0" fontId="28" fillId="0" borderId="2" xfId="0" applyNumberFormat="1" applyFont="1" applyBorder="1" applyAlignment="1">
      <alignment horizontal="center" vertical="justify" wrapText="1"/>
    </xf>
    <xf numFmtId="0" fontId="28" fillId="0" borderId="1" xfId="0" applyNumberFormat="1" applyFont="1" applyBorder="1" applyAlignment="1">
      <alignment horizontal="center" vertical="justify" wrapText="1"/>
    </xf>
    <xf numFmtId="0" fontId="4" fillId="4" borderId="1" xfId="0" applyFont="1" applyFill="1" applyBorder="1" applyAlignment="1">
      <alignment horizontal="center" vertical="justify"/>
    </xf>
    <xf numFmtId="0" fontId="24" fillId="0" borderId="13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center" vertical="center"/>
    </xf>
    <xf numFmtId="165" fontId="4" fillId="0" borderId="14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left" vertical="center" wrapText="1"/>
    </xf>
    <xf numFmtId="0" fontId="35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5" fillId="2" borderId="1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/>
    </xf>
    <xf numFmtId="0" fontId="24" fillId="2" borderId="1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/>
    </xf>
    <xf numFmtId="9" fontId="24" fillId="2" borderId="1" xfId="2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center" vertical="center"/>
    </xf>
    <xf numFmtId="168" fontId="33" fillId="0" borderId="1" xfId="0" applyNumberFormat="1" applyFont="1" applyBorder="1" applyAlignment="1">
      <alignment horizontal="center" vertical="center"/>
    </xf>
    <xf numFmtId="169" fontId="18" fillId="0" borderId="1" xfId="0" applyNumberFormat="1" applyFont="1" applyFill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35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168" fontId="18" fillId="0" borderId="1" xfId="0" applyNumberFormat="1" applyFont="1" applyBorder="1" applyAlignment="1">
      <alignment horizontal="center" vertical="center"/>
    </xf>
    <xf numFmtId="168" fontId="18" fillId="0" borderId="1" xfId="0" applyNumberFormat="1" applyFont="1" applyFill="1" applyBorder="1" applyAlignment="1">
      <alignment horizontal="center" vertical="center"/>
    </xf>
    <xf numFmtId="168" fontId="18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168" fontId="18" fillId="0" borderId="1" xfId="0" applyNumberFormat="1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8" fontId="38" fillId="0" borderId="1" xfId="0" applyNumberFormat="1" applyFont="1" applyBorder="1" applyAlignment="1">
      <alignment horizontal="center" vertical="center" wrapText="1"/>
    </xf>
    <xf numFmtId="0" fontId="32" fillId="0" borderId="0" xfId="0" applyFont="1" applyAlignment="1">
      <alignment horizontal="right"/>
    </xf>
    <xf numFmtId="169" fontId="38" fillId="0" borderId="1" xfId="0" applyNumberFormat="1" applyFont="1" applyBorder="1" applyAlignment="1">
      <alignment horizontal="center" vertical="center" wrapText="1"/>
    </xf>
    <xf numFmtId="0" fontId="18" fillId="0" borderId="8" xfId="0" applyFont="1" applyBorder="1" applyAlignment="1">
      <alignment horizontal="left" vertical="center" wrapText="1"/>
    </xf>
    <xf numFmtId="0" fontId="41" fillId="0" borderId="15" xfId="0" applyFont="1" applyBorder="1" applyAlignment="1">
      <alignment horizontal="left" vertical="center" wrapText="1"/>
    </xf>
    <xf numFmtId="0" fontId="24" fillId="3" borderId="1" xfId="0" applyFont="1" applyFill="1" applyBorder="1" applyAlignment="1">
      <alignment horizontal="left" vertical="center"/>
    </xf>
    <xf numFmtId="169" fontId="18" fillId="3" borderId="1" xfId="0" applyNumberFormat="1" applyFont="1" applyFill="1" applyBorder="1" applyAlignment="1">
      <alignment horizontal="center" vertical="center"/>
    </xf>
    <xf numFmtId="168" fontId="18" fillId="3" borderId="1" xfId="0" applyNumberFormat="1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168" fontId="24" fillId="0" borderId="15" xfId="0" applyNumberFormat="1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2" fontId="4" fillId="4" borderId="0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168" fontId="38" fillId="0" borderId="16" xfId="0" applyNumberFormat="1" applyFont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justify"/>
    </xf>
    <xf numFmtId="168" fontId="44" fillId="0" borderId="1" xfId="0" applyNumberFormat="1" applyFont="1" applyBorder="1" applyAlignment="1">
      <alignment horizontal="center" vertical="justify" wrapText="1"/>
    </xf>
    <xf numFmtId="0" fontId="45" fillId="0" borderId="0" xfId="0" applyFont="1"/>
    <xf numFmtId="3" fontId="31" fillId="0" borderId="1" xfId="0" applyNumberFormat="1" applyFont="1" applyBorder="1" applyAlignment="1" applyProtection="1">
      <alignment horizontal="center" vertical="justify" wrapText="1"/>
      <protection locked="0"/>
    </xf>
    <xf numFmtId="0" fontId="7" fillId="0" borderId="1" xfId="0" applyNumberFormat="1" applyFont="1" applyBorder="1" applyAlignment="1">
      <alignment horizontal="center" vertical="justify" wrapText="1"/>
    </xf>
    <xf numFmtId="168" fontId="7" fillId="0" borderId="1" xfId="0" applyNumberFormat="1" applyFont="1" applyBorder="1" applyAlignment="1">
      <alignment horizontal="center" vertical="justify" wrapText="1"/>
    </xf>
    <xf numFmtId="0" fontId="0" fillId="0" borderId="0" xfId="0" applyFont="1"/>
    <xf numFmtId="165" fontId="46" fillId="0" borderId="9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3" fontId="7" fillId="0" borderId="1" xfId="0" applyNumberFormat="1" applyFont="1" applyBorder="1" applyAlignment="1" applyProtection="1">
      <alignment horizontal="center" vertical="justify" wrapText="1"/>
      <protection locked="0"/>
    </xf>
    <xf numFmtId="0" fontId="18" fillId="9" borderId="1" xfId="0" applyFont="1" applyFill="1" applyBorder="1" applyAlignment="1">
      <alignment horizontal="center" vertical="center"/>
    </xf>
    <xf numFmtId="0" fontId="18" fillId="9" borderId="1" xfId="0" applyNumberFormat="1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33" fillId="9" borderId="1" xfId="0" applyFont="1" applyFill="1" applyBorder="1" applyAlignment="1">
      <alignment horizontal="center" vertical="center"/>
    </xf>
    <xf numFmtId="0" fontId="47" fillId="0" borderId="0" xfId="0" applyFont="1"/>
    <xf numFmtId="0" fontId="4" fillId="9" borderId="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18" fillId="9" borderId="8" xfId="0" applyFont="1" applyFill="1" applyBorder="1" applyAlignment="1">
      <alignment horizontal="center" vertical="center"/>
    </xf>
    <xf numFmtId="0" fontId="9" fillId="9" borderId="7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2" fontId="4" fillId="4" borderId="12" xfId="0" applyNumberFormat="1" applyFont="1" applyFill="1" applyBorder="1" applyAlignment="1">
      <alignment horizontal="center" vertical="center" wrapText="1"/>
    </xf>
    <xf numFmtId="2" fontId="4" fillId="4" borderId="0" xfId="0" applyNumberFormat="1" applyFont="1" applyFill="1" applyBorder="1" applyAlignment="1">
      <alignment horizontal="center" vertical="center" wrapText="1"/>
    </xf>
    <xf numFmtId="2" fontId="4" fillId="4" borderId="10" xfId="0" applyNumberFormat="1" applyFont="1" applyFill="1" applyBorder="1" applyAlignment="1">
      <alignment horizontal="center" vertical="center" wrapText="1"/>
    </xf>
    <xf numFmtId="0" fontId="22" fillId="5" borderId="14" xfId="0" applyFont="1" applyFill="1" applyBorder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0" fillId="0" borderId="0" xfId="0" applyAlignment="1"/>
    <xf numFmtId="0" fontId="8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0" fontId="0" fillId="0" borderId="0" xfId="0" applyAlignment="1">
      <alignment horizontal="right"/>
    </xf>
    <xf numFmtId="0" fontId="8" fillId="0" borderId="0" xfId="0" applyFont="1" applyAlignment="1">
      <alignment horizontal="right"/>
    </xf>
    <xf numFmtId="0" fontId="16" fillId="0" borderId="0" xfId="0" applyFont="1" applyAlignment="1">
      <alignment horizontal="right"/>
    </xf>
    <xf numFmtId="0" fontId="16" fillId="0" borderId="11" xfId="0" applyFont="1" applyBorder="1" applyAlignment="1"/>
    <xf numFmtId="0" fontId="7" fillId="4" borderId="1" xfId="0" applyNumberFormat="1" applyFont="1" applyFill="1" applyBorder="1" applyAlignment="1">
      <alignment horizontal="center" vertical="justify"/>
    </xf>
    <xf numFmtId="0" fontId="14" fillId="4" borderId="1" xfId="0" applyNumberFormat="1" applyFont="1" applyFill="1" applyBorder="1" applyAlignment="1">
      <alignment horizontal="center" vertical="justify"/>
    </xf>
    <xf numFmtId="166" fontId="8" fillId="0" borderId="11" xfId="0" applyNumberFormat="1" applyFont="1" applyBorder="1" applyAlignment="1">
      <alignment horizontal="center"/>
    </xf>
    <xf numFmtId="166" fontId="16" fillId="0" borderId="11" xfId="0" applyNumberFormat="1" applyFont="1" applyBorder="1" applyAlignment="1"/>
    <xf numFmtId="0" fontId="4" fillId="9" borderId="13" xfId="0" applyFont="1" applyFill="1" applyBorder="1" applyAlignment="1">
      <alignment horizontal="center" vertical="center"/>
    </xf>
    <xf numFmtId="0" fontId="4" fillId="9" borderId="14" xfId="0" applyFont="1" applyFill="1" applyBorder="1" applyAlignment="1">
      <alignment horizontal="center" vertical="center"/>
    </xf>
    <xf numFmtId="0" fontId="4" fillId="9" borderId="9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7" xfId="0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/>
    </xf>
    <xf numFmtId="0" fontId="33" fillId="9" borderId="8" xfId="0" applyFont="1" applyFill="1" applyBorder="1" applyAlignment="1">
      <alignment horizontal="center" vertical="center" wrapText="1"/>
    </xf>
    <xf numFmtId="0" fontId="0" fillId="9" borderId="8" xfId="0" applyFill="1" applyBorder="1" applyAlignment="1">
      <alignment horizontal="center" vertical="center" wrapText="1"/>
    </xf>
    <xf numFmtId="0" fontId="33" fillId="9" borderId="15" xfId="0" applyFont="1" applyFill="1" applyBorder="1" applyAlignment="1">
      <alignment horizontal="center" vertical="center" wrapText="1"/>
    </xf>
    <xf numFmtId="0" fontId="0" fillId="9" borderId="15" xfId="0" applyFill="1" applyBorder="1" applyAlignment="1">
      <alignment horizontal="center" vertical="center" wrapText="1"/>
    </xf>
    <xf numFmtId="0" fontId="4" fillId="9" borderId="14" xfId="0" applyFont="1" applyFill="1" applyBorder="1" applyAlignment="1">
      <alignment horizontal="center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0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166" fontId="33" fillId="9" borderId="1" xfId="0" applyNumberFormat="1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/>
    </xf>
    <xf numFmtId="0" fontId="24" fillId="9" borderId="8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 wrapText="1"/>
    </xf>
    <xf numFmtId="0" fontId="24" fillId="9" borderId="11" xfId="0" applyFont="1" applyFill="1" applyBorder="1" applyAlignment="1">
      <alignment horizontal="center" vertical="center" wrapText="1"/>
    </xf>
    <xf numFmtId="0" fontId="24" fillId="9" borderId="15" xfId="0" applyFont="1" applyFill="1" applyBorder="1" applyAlignment="1">
      <alignment horizontal="center" vertical="center" wrapText="1"/>
    </xf>
    <xf numFmtId="168" fontId="38" fillId="0" borderId="1" xfId="0" applyNumberFormat="1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right"/>
    </xf>
    <xf numFmtId="0" fontId="24" fillId="9" borderId="1" xfId="0" applyFont="1" applyFill="1" applyBorder="1" applyAlignment="1">
      <alignment horizontal="center" vertical="center"/>
    </xf>
    <xf numFmtId="0" fontId="32" fillId="0" borderId="11" xfId="0" applyFont="1" applyBorder="1" applyAlignment="1">
      <alignment horizontal="center"/>
    </xf>
    <xf numFmtId="0" fontId="24" fillId="0" borderId="11" xfId="0" applyFont="1" applyBorder="1" applyAlignment="1"/>
    <xf numFmtId="0" fontId="18" fillId="9" borderId="1" xfId="0" applyNumberFormat="1" applyFont="1" applyFill="1" applyBorder="1" applyAlignment="1">
      <alignment horizontal="center" vertical="center"/>
    </xf>
    <xf numFmtId="0" fontId="32" fillId="0" borderId="12" xfId="0" applyFont="1" applyBorder="1" applyAlignment="1">
      <alignment horizontal="center"/>
    </xf>
    <xf numFmtId="0" fontId="24" fillId="0" borderId="12" xfId="0" applyFont="1" applyBorder="1" applyAlignment="1"/>
    <xf numFmtId="0" fontId="33" fillId="9" borderId="1" xfId="0" applyFont="1" applyFill="1" applyBorder="1" applyAlignment="1">
      <alignment horizontal="center" vertical="center" wrapText="1"/>
    </xf>
    <xf numFmtId="0" fontId="24" fillId="9" borderId="1" xfId="0" applyFont="1" applyFill="1" applyBorder="1" applyAlignment="1"/>
    <xf numFmtId="0" fontId="33" fillId="9" borderId="1" xfId="0" applyFont="1" applyFill="1" applyBorder="1" applyAlignment="1">
      <alignment horizontal="center" vertical="center"/>
    </xf>
    <xf numFmtId="0" fontId="33" fillId="9" borderId="1" xfId="0" applyFont="1" applyFill="1" applyBorder="1" applyAlignment="1">
      <alignment horizontal="center"/>
    </xf>
    <xf numFmtId="0" fontId="33" fillId="4" borderId="1" xfId="0" applyFont="1" applyFill="1" applyBorder="1" applyAlignment="1">
      <alignment horizontal="center" vertical="center"/>
    </xf>
    <xf numFmtId="0" fontId="0" fillId="0" borderId="11" xfId="0" applyBorder="1" applyAlignment="1"/>
    <xf numFmtId="166" fontId="33" fillId="9" borderId="8" xfId="0" applyNumberFormat="1" applyFont="1" applyFill="1" applyBorder="1" applyAlignment="1">
      <alignment horizontal="center" vertical="center" wrapText="1"/>
    </xf>
    <xf numFmtId="166" fontId="33" fillId="9" borderId="11" xfId="0" applyNumberFormat="1" applyFont="1" applyFill="1" applyBorder="1" applyAlignment="1">
      <alignment horizontal="center" vertical="center" wrapText="1"/>
    </xf>
    <xf numFmtId="166" fontId="33" fillId="9" borderId="15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/>
    </xf>
    <xf numFmtId="0" fontId="18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35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/>
    </xf>
    <xf numFmtId="168" fontId="18" fillId="0" borderId="1" xfId="0" applyNumberFormat="1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 wrapText="1"/>
    </xf>
    <xf numFmtId="169" fontId="18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24" fillId="0" borderId="8" xfId="0" applyFont="1" applyBorder="1" applyAlignment="1"/>
    <xf numFmtId="0" fontId="24" fillId="3" borderId="1" xfId="0" applyFont="1" applyFill="1" applyBorder="1" applyAlignment="1">
      <alignment horizontal="left" vertical="center"/>
    </xf>
    <xf numFmtId="0" fontId="2" fillId="6" borderId="13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left" vertical="center" wrapText="1"/>
    </xf>
    <xf numFmtId="0" fontId="4" fillId="9" borderId="6" xfId="0" applyFont="1" applyFill="1" applyBorder="1" applyAlignment="1">
      <alignment horizontal="center"/>
    </xf>
    <xf numFmtId="0" fontId="4" fillId="9" borderId="7" xfId="0" applyFont="1" applyFill="1" applyBorder="1" applyAlignment="1">
      <alignment horizontal="center"/>
    </xf>
    <xf numFmtId="0" fontId="28" fillId="0" borderId="6" xfId="0" applyFont="1" applyFill="1" applyBorder="1" applyAlignment="1">
      <alignment horizontal="left" vertical="center"/>
    </xf>
    <xf numFmtId="0" fontId="28" fillId="0" borderId="7" xfId="0" applyFont="1" applyFill="1" applyBorder="1" applyAlignment="1">
      <alignment horizontal="left" vertical="center"/>
    </xf>
    <xf numFmtId="0" fontId="28" fillId="0" borderId="2" xfId="0" applyFont="1" applyFill="1" applyBorder="1" applyAlignment="1">
      <alignment horizontal="left" vertical="center"/>
    </xf>
    <xf numFmtId="0" fontId="24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0" borderId="0" xfId="0" applyFont="1" applyBorder="1" applyAlignment="1">
      <alignment horizontal="right"/>
    </xf>
    <xf numFmtId="0" fontId="8" fillId="0" borderId="4" xfId="0" applyFont="1" applyBorder="1" applyAlignment="1">
      <alignment horizontal="right"/>
    </xf>
    <xf numFmtId="0" fontId="13" fillId="0" borderId="4" xfId="0" applyFont="1" applyBorder="1" applyAlignment="1">
      <alignment horizontal="right"/>
    </xf>
    <xf numFmtId="0" fontId="16" fillId="0" borderId="4" xfId="0" applyFont="1" applyBorder="1" applyAlignment="1">
      <alignment horizontal="right"/>
    </xf>
    <xf numFmtId="0" fontId="4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 wrapText="1"/>
    </xf>
    <xf numFmtId="0" fontId="40" fillId="7" borderId="1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vertical="center" wrapText="1"/>
    </xf>
    <xf numFmtId="0" fontId="18" fillId="9" borderId="6" xfId="0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2" xfId="0" applyFont="1" applyFill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4" fillId="6" borderId="1" xfId="0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left" vertical="center"/>
    </xf>
    <xf numFmtId="0" fontId="24" fillId="0" borderId="6" xfId="0" applyFont="1" applyFill="1" applyBorder="1" applyAlignment="1">
      <alignment horizontal="left" vertical="center"/>
    </xf>
    <xf numFmtId="0" fontId="24" fillId="0" borderId="7" xfId="0" applyFont="1" applyFill="1" applyBorder="1" applyAlignment="1">
      <alignment horizontal="left" vertical="center"/>
    </xf>
    <xf numFmtId="0" fontId="24" fillId="0" borderId="2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center" vertical="center"/>
    </xf>
    <xf numFmtId="0" fontId="2" fillId="0" borderId="11" xfId="0" applyFont="1" applyBorder="1" applyAlignment="1"/>
    <xf numFmtId="168" fontId="7" fillId="0" borderId="8" xfId="0" applyNumberFormat="1" applyFont="1" applyBorder="1" applyAlignment="1">
      <alignment horizontal="center" vertical="justify" wrapText="1"/>
    </xf>
    <xf numFmtId="0" fontId="0" fillId="0" borderId="15" xfId="0" applyFont="1" applyBorder="1" applyAlignment="1">
      <alignment horizontal="center" vertical="justify" wrapText="1"/>
    </xf>
    <xf numFmtId="0" fontId="2" fillId="6" borderId="8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left" vertical="center" wrapText="1"/>
    </xf>
    <xf numFmtId="0" fontId="2" fillId="6" borderId="14" xfId="0" applyFont="1" applyFill="1" applyBorder="1" applyAlignment="1">
      <alignment horizontal="left" vertical="center" wrapText="1"/>
    </xf>
    <xf numFmtId="0" fontId="2" fillId="6" borderId="9" xfId="0" applyFont="1" applyFill="1" applyBorder="1" applyAlignment="1">
      <alignment horizontal="left" vertical="center" wrapText="1"/>
    </xf>
    <xf numFmtId="0" fontId="2" fillId="6" borderId="3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horizontal="left" vertical="center" wrapText="1"/>
    </xf>
    <xf numFmtId="0" fontId="2" fillId="6" borderId="5" xfId="0" applyFont="1" applyFill="1" applyBorder="1" applyAlignment="1">
      <alignment horizontal="left" vertical="center" wrapText="1"/>
    </xf>
    <xf numFmtId="0" fontId="42" fillId="0" borderId="1" xfId="0" applyFont="1" applyBorder="1" applyAlignment="1">
      <alignment horizontal="left" vertical="center" wrapText="1"/>
    </xf>
    <xf numFmtId="0" fontId="28" fillId="2" borderId="6" xfId="0" applyFont="1" applyFill="1" applyBorder="1" applyAlignment="1">
      <alignment horizontal="left" vertical="center" wrapText="1"/>
    </xf>
    <xf numFmtId="0" fontId="28" fillId="2" borderId="7" xfId="0" applyFont="1" applyFill="1" applyBorder="1" applyAlignment="1">
      <alignment horizontal="left" vertical="center" wrapText="1"/>
    </xf>
    <xf numFmtId="0" fontId="28" fillId="2" borderId="2" xfId="0" applyFont="1" applyFill="1" applyBorder="1" applyAlignment="1">
      <alignment horizontal="left" vertical="center" wrapText="1"/>
    </xf>
    <xf numFmtId="10" fontId="32" fillId="7" borderId="1" xfId="0" applyNumberFormat="1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left" vertical="center"/>
    </xf>
    <xf numFmtId="0" fontId="0" fillId="0" borderId="16" xfId="0" applyFont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67" fontId="24" fillId="0" borderId="1" xfId="0" applyNumberFormat="1" applyFont="1" applyBorder="1" applyAlignment="1">
      <alignment horizontal="center" vertical="center"/>
    </xf>
    <xf numFmtId="167" fontId="24" fillId="0" borderId="1" xfId="0" applyNumberFormat="1" applyFont="1" applyBorder="1" applyAlignment="1">
      <alignment horizontal="left" vertical="center"/>
    </xf>
    <xf numFmtId="167" fontId="4" fillId="9" borderId="6" xfId="0" applyNumberFormat="1" applyFont="1" applyFill="1" applyBorder="1" applyAlignment="1">
      <alignment horizontal="center" vertical="center" wrapText="1"/>
    </xf>
    <xf numFmtId="167" fontId="4" fillId="9" borderId="7" xfId="0" applyNumberFormat="1" applyFont="1" applyFill="1" applyBorder="1" applyAlignment="1">
      <alignment horizontal="center" vertical="center" wrapText="1"/>
    </xf>
    <xf numFmtId="167" fontId="4" fillId="9" borderId="2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2" fontId="4" fillId="4" borderId="7" xfId="0" applyNumberFormat="1" applyFont="1" applyFill="1" applyBorder="1" applyAlignment="1">
      <alignment horizontal="center" vertical="center"/>
    </xf>
    <xf numFmtId="2" fontId="4" fillId="4" borderId="2" xfId="0" applyNumberFormat="1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9" fillId="9" borderId="6" xfId="0" applyFont="1" applyFill="1" applyBorder="1" applyAlignment="1">
      <alignment horizontal="center" vertical="center" wrapText="1"/>
    </xf>
    <xf numFmtId="0" fontId="9" fillId="9" borderId="7" xfId="0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right"/>
    </xf>
    <xf numFmtId="0" fontId="5" fillId="9" borderId="13" xfId="0" applyNumberFormat="1" applyFont="1" applyFill="1" applyBorder="1" applyAlignment="1">
      <alignment horizontal="center" vertical="center" wrapText="1"/>
    </xf>
    <xf numFmtId="0" fontId="5" fillId="9" borderId="14" xfId="0" applyNumberFormat="1" applyFont="1" applyFill="1" applyBorder="1" applyAlignment="1">
      <alignment horizontal="center" vertical="center" wrapText="1"/>
    </xf>
    <xf numFmtId="0" fontId="5" fillId="9" borderId="9" xfId="0" applyNumberFormat="1" applyFont="1" applyFill="1" applyBorder="1" applyAlignment="1">
      <alignment horizontal="center" vertical="center" wrapText="1"/>
    </xf>
    <xf numFmtId="0" fontId="5" fillId="9" borderId="12" xfId="0" applyNumberFormat="1" applyFont="1" applyFill="1" applyBorder="1" applyAlignment="1">
      <alignment horizontal="center" vertical="center" wrapText="1"/>
    </xf>
    <xf numFmtId="0" fontId="5" fillId="9" borderId="0" xfId="0" applyNumberFormat="1" applyFont="1" applyFill="1" applyBorder="1" applyAlignment="1">
      <alignment horizontal="center" vertical="center" wrapText="1"/>
    </xf>
    <xf numFmtId="0" fontId="5" fillId="9" borderId="10" xfId="0" applyNumberFormat="1" applyFont="1" applyFill="1" applyBorder="1" applyAlignment="1">
      <alignment horizontal="center" vertical="center" wrapText="1"/>
    </xf>
    <xf numFmtId="0" fontId="5" fillId="9" borderId="3" xfId="0" applyNumberFormat="1" applyFont="1" applyFill="1" applyBorder="1" applyAlignment="1">
      <alignment horizontal="center" vertical="center" wrapText="1"/>
    </xf>
    <xf numFmtId="0" fontId="5" fillId="9" borderId="4" xfId="0" applyNumberFormat="1" applyFont="1" applyFill="1" applyBorder="1" applyAlignment="1">
      <alignment horizontal="center" vertical="center" wrapText="1"/>
    </xf>
    <xf numFmtId="0" fontId="5" fillId="9" borderId="5" xfId="0" applyNumberFormat="1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18" fillId="8" borderId="1" xfId="0" applyFont="1" applyFill="1" applyBorder="1" applyAlignment="1">
      <alignment horizontal="center" vertical="center"/>
    </xf>
  </cellXfs>
  <cellStyles count="3">
    <cellStyle name="Normal 2" xfId="1"/>
    <cellStyle name="Обычный" xfId="0" builtinId="0"/>
    <cellStyle name="Процентный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8F8F8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777777"/>
      <rgbColor rgb="00000080"/>
      <rgbColor rgb="00969696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CDCDCD"/>
      <rgbColor rgb="003366FF"/>
      <rgbColor rgb="0033CCCC"/>
      <rgbColor rgb="00339933"/>
      <rgbColor rgb="00999933"/>
      <rgbColor rgb="00996633"/>
      <rgbColor rgb="00C0C0C0"/>
      <rgbColor rgb="00666699"/>
      <rgbColor rgb="00969696"/>
      <rgbColor rgb="005F5F5F"/>
      <rgbColor rgb="00336666"/>
      <rgbColor rgb="00808080"/>
      <rgbColor rgb="00B2B2B2"/>
      <rgbColor rgb="00DDDDDD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image" Target="file:///C:\&#1052;&#1086;&#1080;%20&#1076;&#1086;&#1082;&#1091;&#1084;&#1077;&#1085;&#1090;&#1099;\center011\center011\images\inv53.gif" TargetMode="External"/><Relationship Id="rId7" Type="http://schemas.openxmlformats.org/officeDocument/2006/relationships/image" Target="file:///C:\&#1052;&#1086;&#1080;%20&#1076;&#1086;&#1082;&#1091;&#1084;&#1077;&#1085;&#1090;&#1099;\center011\center011\images\inv51.gif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file:///C:\&#1052;&#1086;&#1080;%20&#1076;&#1086;&#1082;&#1091;&#1084;&#1077;&#1085;&#1090;&#1099;\center011\center011\images\inv50.gif" TargetMode="External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file:///C:\&#1052;&#1086;&#1080;%20&#1076;&#1086;&#1082;&#1091;&#1084;&#1077;&#1085;&#1090;&#1099;\center011\center011\images\inv53.gif" TargetMode="External"/><Relationship Id="rId7" Type="http://schemas.openxmlformats.org/officeDocument/2006/relationships/image" Target="file:///C:\&#1052;&#1086;&#1080;%20&#1076;&#1086;&#1082;&#1091;&#1084;&#1077;&#1085;&#1090;&#1099;\center011\center011\images\inv51.gif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file:///C:\&#1052;&#1086;&#1080;%20&#1076;&#1086;&#1082;&#1091;&#1084;&#1077;&#1085;&#1090;&#1099;\center011\center011\images\inv50.gif" TargetMode="Externa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file:///C:\&#1052;&#1086;&#1080;%20&#1076;&#1086;&#1082;&#1091;&#1084;&#1077;&#1085;&#1090;&#1099;\center011\center011\images\inv53.gif" TargetMode="External"/><Relationship Id="rId7" Type="http://schemas.openxmlformats.org/officeDocument/2006/relationships/image" Target="file:///C:\&#1052;&#1086;&#1080;%20&#1076;&#1086;&#1082;&#1091;&#1084;&#1077;&#1085;&#1090;&#1099;\center011\center011\images\inv51.gif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file:///C:\&#1052;&#1086;&#1080;%20&#1076;&#1086;&#1082;&#1091;&#1084;&#1077;&#1085;&#1090;&#1099;\center011\center011\images\inv50.gif" TargetMode="External"/><Relationship Id="rId10" Type="http://schemas.openxmlformats.org/officeDocument/2006/relationships/image" Target="../media/image5.jpeg"/><Relationship Id="rId4" Type="http://schemas.openxmlformats.org/officeDocument/2006/relationships/image" Target="../media/image3.png"/><Relationship Id="rId9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image" Target="file:///C:\&#1052;&#1086;&#1080;%20&#1076;&#1086;&#1082;&#1091;&#1084;&#1077;&#1085;&#1090;&#1099;\center011\center011\images\inv53.gif" TargetMode="External"/><Relationship Id="rId7" Type="http://schemas.openxmlformats.org/officeDocument/2006/relationships/image" Target="file:///C:\&#1052;&#1086;&#1080;%20&#1076;&#1086;&#1082;&#1091;&#1084;&#1077;&#1085;&#1090;&#1099;\center011\center011\images\inv51.gif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file:///C:\&#1052;&#1086;&#1080;%20&#1076;&#1086;&#1082;&#1091;&#1084;&#1077;&#1085;&#1090;&#1099;\center011\center011\images\inv50.gif" TargetMode="External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image" Target="file:///C:\&#1052;&#1086;&#1080;%20&#1076;&#1086;&#1082;&#1091;&#1084;&#1077;&#1085;&#1090;&#1099;\center011\center011\images\inv53.gif" TargetMode="External"/><Relationship Id="rId7" Type="http://schemas.openxmlformats.org/officeDocument/2006/relationships/image" Target="file:///C:\&#1052;&#1086;&#1080;%20&#1076;&#1086;&#1082;&#1091;&#1084;&#1077;&#1085;&#1090;&#1099;\center011\center011\images\inv51.gif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file:///C:\&#1052;&#1086;&#1080;%20&#1076;&#1086;&#1082;&#1091;&#1084;&#1077;&#1085;&#1090;&#1099;\center011\center011\images\inv50.gif" TargetMode="External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image" Target="file:///C:\&#1052;&#1086;&#1080;%20&#1076;&#1086;&#1082;&#1091;&#1084;&#1077;&#1085;&#1090;&#1099;\center011\center011\images\inv53.gif" TargetMode="External"/><Relationship Id="rId7" Type="http://schemas.openxmlformats.org/officeDocument/2006/relationships/image" Target="file:///C:\&#1052;&#1086;&#1080;%20&#1076;&#1086;&#1082;&#1091;&#1084;&#1077;&#1085;&#1090;&#1099;\center011\center011\images\inv51.gif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file:///C:\&#1052;&#1086;&#1080;%20&#1076;&#1086;&#1082;&#1091;&#1084;&#1077;&#1085;&#1090;&#1099;\center011\center011\images\inv50.gif" TargetMode="External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image" Target="file:///C:\&#1052;&#1086;&#1080;%20&#1076;&#1086;&#1082;&#1091;&#1084;&#1077;&#1085;&#1090;&#1099;\center011\center011\images\inv53.gif" TargetMode="External"/><Relationship Id="rId7" Type="http://schemas.openxmlformats.org/officeDocument/2006/relationships/image" Target="file:///C:\&#1052;&#1086;&#1080;%20&#1076;&#1086;&#1082;&#1091;&#1084;&#1077;&#1085;&#1090;&#1099;\center011\center011\images\inv51.gif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file:///C:\&#1052;&#1086;&#1080;%20&#1076;&#1086;&#1082;&#1091;&#1084;&#1077;&#1085;&#1090;&#1099;\center011\center011\images\inv50.gif" TargetMode="Externa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image" Target="file:///C:\&#1052;&#1086;&#1080;%20&#1076;&#1086;&#1082;&#1091;&#1084;&#1077;&#1085;&#1090;&#1099;\center011\center011\images\inv53.gif" TargetMode="External"/><Relationship Id="rId7" Type="http://schemas.openxmlformats.org/officeDocument/2006/relationships/image" Target="file:///C:\&#1052;&#1086;&#1080;%20&#1076;&#1086;&#1082;&#1091;&#1084;&#1077;&#1085;&#1090;&#1099;\center011\center011\images\inv51.gif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file:///C:\&#1052;&#1086;&#1080;%20&#1076;&#1086;&#1082;&#1091;&#1084;&#1077;&#1085;&#1090;&#1099;\center011\center011\images\inv50.gif" TargetMode="External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image" Target="file:///C:\&#1052;&#1086;&#1080;%20&#1076;&#1086;&#1082;&#1091;&#1084;&#1077;&#1085;&#1090;&#1099;\center011\center011\images\inv53.gif" TargetMode="External"/><Relationship Id="rId7" Type="http://schemas.openxmlformats.org/officeDocument/2006/relationships/image" Target="file:///C:\&#1052;&#1086;&#1080;%20&#1076;&#1086;&#1082;&#1091;&#1084;&#1077;&#1085;&#1090;&#1099;\center011\center011\images\inv51.gif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file:///C:\&#1052;&#1086;&#1080;%20&#1076;&#1086;&#1082;&#1091;&#1084;&#1077;&#1085;&#1090;&#1099;\center011\center011\images\inv50.gif" TargetMode="External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image" Target="file:///C:\&#1052;&#1086;&#1080;%20&#1076;&#1086;&#1082;&#1091;&#1084;&#1077;&#1085;&#1090;&#1099;\center011\center011\images\inv53.gif" TargetMode="External"/><Relationship Id="rId7" Type="http://schemas.openxmlformats.org/officeDocument/2006/relationships/image" Target="file:///C:\&#1052;&#1086;&#1080;%20&#1076;&#1086;&#1082;&#1091;&#1084;&#1077;&#1085;&#1090;&#1099;\center011\center011\images\inv51.gif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file:///C:\&#1052;&#1086;&#1080;%20&#1076;&#1086;&#1082;&#1091;&#1084;&#1077;&#1085;&#1090;&#1099;\center011\center011\images\inv50.gif" TargetMode="External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5</xdr:col>
      <xdr:colOff>9525</xdr:colOff>
      <xdr:row>2</xdr:row>
      <xdr:rowOff>0</xdr:rowOff>
    </xdr:to>
    <xdr:pic>
      <xdr:nvPicPr>
        <xdr:cNvPr id="31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1514475"/>
          <a:ext cx="5429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</xdr:colOff>
      <xdr:row>2</xdr:row>
      <xdr:rowOff>0</xdr:rowOff>
    </xdr:from>
    <xdr:to>
      <xdr:col>9</xdr:col>
      <xdr:colOff>0</xdr:colOff>
      <xdr:row>2</xdr:row>
      <xdr:rowOff>0</xdr:rowOff>
    </xdr:to>
    <xdr:pic>
      <xdr:nvPicPr>
        <xdr:cNvPr id="3106" name="Picture 2" descr="C:\Мои документы\center011\center011\images\inv53.gif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5438775" y="1514475"/>
          <a:ext cx="4676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2</xdr:row>
      <xdr:rowOff>0</xdr:rowOff>
    </xdr:from>
    <xdr:to>
      <xdr:col>5</xdr:col>
      <xdr:colOff>85725</xdr:colOff>
      <xdr:row>2</xdr:row>
      <xdr:rowOff>0</xdr:rowOff>
    </xdr:to>
    <xdr:pic>
      <xdr:nvPicPr>
        <xdr:cNvPr id="3107" name="Picture 3" descr="C:\Мои документы\center011\center011\images\inv50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/>
        <a:srcRect/>
        <a:stretch>
          <a:fillRect/>
        </a:stretch>
      </xdr:blipFill>
      <xdr:spPr bwMode="auto">
        <a:xfrm>
          <a:off x="57150" y="1514475"/>
          <a:ext cx="5457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</xdr:colOff>
      <xdr:row>2</xdr:row>
      <xdr:rowOff>0</xdr:rowOff>
    </xdr:from>
    <xdr:to>
      <xdr:col>9</xdr:col>
      <xdr:colOff>0</xdr:colOff>
      <xdr:row>2</xdr:row>
      <xdr:rowOff>0</xdr:rowOff>
    </xdr:to>
    <xdr:pic>
      <xdr:nvPicPr>
        <xdr:cNvPr id="3108" name="Picture 4" descr="C:\Мои документы\center011\center011\images\inv51.gif"/>
        <xdr:cNvPicPr>
          <a:picLocks noChangeAspect="1" noChangeArrowheads="1"/>
        </xdr:cNvPicPr>
      </xdr:nvPicPr>
      <xdr:blipFill>
        <a:blip xmlns:r="http://schemas.openxmlformats.org/officeDocument/2006/relationships" r:embed="rId6" r:link="rId7"/>
        <a:srcRect/>
        <a:stretch>
          <a:fillRect/>
        </a:stretch>
      </xdr:blipFill>
      <xdr:spPr bwMode="auto">
        <a:xfrm>
          <a:off x="5438775" y="1514475"/>
          <a:ext cx="4676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590550</xdr:colOff>
      <xdr:row>1</xdr:row>
      <xdr:rowOff>0</xdr:rowOff>
    </xdr:to>
    <xdr:pic>
      <xdr:nvPicPr>
        <xdr:cNvPr id="8" name="Рисунок 7" descr="ЯРПЖ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107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5</xdr:col>
      <xdr:colOff>9525</xdr:colOff>
      <xdr:row>0</xdr:row>
      <xdr:rowOff>0</xdr:rowOff>
    </xdr:to>
    <xdr:pic>
      <xdr:nvPicPr>
        <xdr:cNvPr id="92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0"/>
          <a:ext cx="3971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</xdr:colOff>
      <xdr:row>0</xdr:row>
      <xdr:rowOff>0</xdr:rowOff>
    </xdr:from>
    <xdr:to>
      <xdr:col>10</xdr:col>
      <xdr:colOff>666750</xdr:colOff>
      <xdr:row>0</xdr:row>
      <xdr:rowOff>0</xdr:rowOff>
    </xdr:to>
    <xdr:pic>
      <xdr:nvPicPr>
        <xdr:cNvPr id="9250" name="Picture 3" descr="C:\Мои документы\center011\center011\images\inv53.gif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3981450" y="0"/>
          <a:ext cx="3609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0</xdr:row>
      <xdr:rowOff>0</xdr:rowOff>
    </xdr:from>
    <xdr:to>
      <xdr:col>5</xdr:col>
      <xdr:colOff>85725</xdr:colOff>
      <xdr:row>0</xdr:row>
      <xdr:rowOff>0</xdr:rowOff>
    </xdr:to>
    <xdr:pic>
      <xdr:nvPicPr>
        <xdr:cNvPr id="9251" name="Picture 4" descr="C:\Мои документы\center011\center011\images\inv50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/>
        <a:srcRect/>
        <a:stretch>
          <a:fillRect/>
        </a:stretch>
      </xdr:blipFill>
      <xdr:spPr bwMode="auto">
        <a:xfrm>
          <a:off x="57150" y="0"/>
          <a:ext cx="4000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</xdr:colOff>
      <xdr:row>0</xdr:row>
      <xdr:rowOff>0</xdr:rowOff>
    </xdr:from>
    <xdr:to>
      <xdr:col>10</xdr:col>
      <xdr:colOff>666750</xdr:colOff>
      <xdr:row>0</xdr:row>
      <xdr:rowOff>0</xdr:rowOff>
    </xdr:to>
    <xdr:pic>
      <xdr:nvPicPr>
        <xdr:cNvPr id="9252" name="Picture 5" descr="C:\Мои документы\center011\center011\images\inv51.gif"/>
        <xdr:cNvPicPr>
          <a:picLocks noChangeAspect="1" noChangeArrowheads="1"/>
        </xdr:cNvPicPr>
      </xdr:nvPicPr>
      <xdr:blipFill>
        <a:blip xmlns:r="http://schemas.openxmlformats.org/officeDocument/2006/relationships" r:embed="rId6" r:link="rId7"/>
        <a:srcRect/>
        <a:stretch>
          <a:fillRect/>
        </a:stretch>
      </xdr:blipFill>
      <xdr:spPr bwMode="auto">
        <a:xfrm>
          <a:off x="3981450" y="0"/>
          <a:ext cx="3609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1</xdr:row>
      <xdr:rowOff>24848</xdr:rowOff>
    </xdr:to>
    <xdr:pic>
      <xdr:nvPicPr>
        <xdr:cNvPr id="10" name="Рисунок 9" descr="C:\Users\Кос\Desktop\для документов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39350" cy="154884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5</xdr:col>
      <xdr:colOff>9525</xdr:colOff>
      <xdr:row>2</xdr:row>
      <xdr:rowOff>0</xdr:rowOff>
    </xdr:to>
    <xdr:pic>
      <xdr:nvPicPr>
        <xdr:cNvPr id="4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1571625"/>
          <a:ext cx="4581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</xdr:colOff>
      <xdr:row>2</xdr:row>
      <xdr:rowOff>0</xdr:rowOff>
    </xdr:from>
    <xdr:to>
      <xdr:col>9</xdr:col>
      <xdr:colOff>0</xdr:colOff>
      <xdr:row>2</xdr:row>
      <xdr:rowOff>0</xdr:rowOff>
    </xdr:to>
    <xdr:pic>
      <xdr:nvPicPr>
        <xdr:cNvPr id="4170" name="Picture 2" descr="C:\Мои документы\center011\center011\images\inv53.gif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4591050" y="1571625"/>
          <a:ext cx="5162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2</xdr:row>
      <xdr:rowOff>0</xdr:rowOff>
    </xdr:from>
    <xdr:to>
      <xdr:col>5</xdr:col>
      <xdr:colOff>85725</xdr:colOff>
      <xdr:row>2</xdr:row>
      <xdr:rowOff>0</xdr:rowOff>
    </xdr:to>
    <xdr:pic>
      <xdr:nvPicPr>
        <xdr:cNvPr id="4171" name="Picture 3" descr="C:\Мои документы\center011\center011\images\inv50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/>
        <a:srcRect/>
        <a:stretch>
          <a:fillRect/>
        </a:stretch>
      </xdr:blipFill>
      <xdr:spPr bwMode="auto">
        <a:xfrm>
          <a:off x="57150" y="1571625"/>
          <a:ext cx="461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</xdr:colOff>
      <xdr:row>2</xdr:row>
      <xdr:rowOff>0</xdr:rowOff>
    </xdr:from>
    <xdr:to>
      <xdr:col>9</xdr:col>
      <xdr:colOff>0</xdr:colOff>
      <xdr:row>2</xdr:row>
      <xdr:rowOff>0</xdr:rowOff>
    </xdr:to>
    <xdr:pic>
      <xdr:nvPicPr>
        <xdr:cNvPr id="4172" name="Picture 4" descr="C:\Мои документы\center011\center011\images\inv51.gif"/>
        <xdr:cNvPicPr>
          <a:picLocks noChangeAspect="1" noChangeArrowheads="1"/>
        </xdr:cNvPicPr>
      </xdr:nvPicPr>
      <xdr:blipFill>
        <a:blip xmlns:r="http://schemas.openxmlformats.org/officeDocument/2006/relationships" r:embed="rId6" r:link="rId7"/>
        <a:srcRect/>
        <a:stretch>
          <a:fillRect/>
        </a:stretch>
      </xdr:blipFill>
      <xdr:spPr bwMode="auto">
        <a:xfrm>
          <a:off x="4591050" y="1571625"/>
          <a:ext cx="5162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2390775</xdr:colOff>
      <xdr:row>7</xdr:row>
      <xdr:rowOff>9525</xdr:rowOff>
    </xdr:from>
    <xdr:to>
      <xdr:col>0</xdr:col>
      <xdr:colOff>2562225</xdr:colOff>
      <xdr:row>8</xdr:row>
      <xdr:rowOff>0</xdr:rowOff>
    </xdr:to>
    <xdr:pic>
      <xdr:nvPicPr>
        <xdr:cNvPr id="417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390775" y="2495550"/>
          <a:ext cx="171450" cy="180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2400300</xdr:colOff>
      <xdr:row>8</xdr:row>
      <xdr:rowOff>9525</xdr:rowOff>
    </xdr:from>
    <xdr:to>
      <xdr:col>0</xdr:col>
      <xdr:colOff>2571750</xdr:colOff>
      <xdr:row>9</xdr:row>
      <xdr:rowOff>0</xdr:rowOff>
    </xdr:to>
    <xdr:pic>
      <xdr:nvPicPr>
        <xdr:cNvPr id="4174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400300" y="2686050"/>
          <a:ext cx="171450" cy="180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2390775</xdr:colOff>
      <xdr:row>10</xdr:row>
      <xdr:rowOff>0</xdr:rowOff>
    </xdr:from>
    <xdr:to>
      <xdr:col>0</xdr:col>
      <xdr:colOff>2562225</xdr:colOff>
      <xdr:row>10</xdr:row>
      <xdr:rowOff>180975</xdr:rowOff>
    </xdr:to>
    <xdr:pic>
      <xdr:nvPicPr>
        <xdr:cNvPr id="4175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390775" y="3057525"/>
          <a:ext cx="171450" cy="180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2609850</xdr:colOff>
      <xdr:row>52</xdr:row>
      <xdr:rowOff>38100</xdr:rowOff>
    </xdr:from>
    <xdr:to>
      <xdr:col>5</xdr:col>
      <xdr:colOff>2771775</xdr:colOff>
      <xdr:row>52</xdr:row>
      <xdr:rowOff>171450</xdr:rowOff>
    </xdr:to>
    <xdr:pic>
      <xdr:nvPicPr>
        <xdr:cNvPr id="4177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191375" y="11125200"/>
          <a:ext cx="161925" cy="133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2600325</xdr:colOff>
      <xdr:row>54</xdr:row>
      <xdr:rowOff>28575</xdr:rowOff>
    </xdr:from>
    <xdr:to>
      <xdr:col>5</xdr:col>
      <xdr:colOff>2762250</xdr:colOff>
      <xdr:row>54</xdr:row>
      <xdr:rowOff>161925</xdr:rowOff>
    </xdr:to>
    <xdr:pic>
      <xdr:nvPicPr>
        <xdr:cNvPr id="4178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181850" y="11525250"/>
          <a:ext cx="161925" cy="133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3343275</xdr:colOff>
      <xdr:row>42</xdr:row>
      <xdr:rowOff>28575</xdr:rowOff>
    </xdr:from>
    <xdr:to>
      <xdr:col>5</xdr:col>
      <xdr:colOff>3505200</xdr:colOff>
      <xdr:row>42</xdr:row>
      <xdr:rowOff>161925</xdr:rowOff>
    </xdr:to>
    <xdr:pic>
      <xdr:nvPicPr>
        <xdr:cNvPr id="4179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924800" y="9182100"/>
          <a:ext cx="161925" cy="133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3352800</xdr:colOff>
      <xdr:row>45</xdr:row>
      <xdr:rowOff>47625</xdr:rowOff>
    </xdr:from>
    <xdr:to>
      <xdr:col>6</xdr:col>
      <xdr:colOff>0</xdr:colOff>
      <xdr:row>45</xdr:row>
      <xdr:rowOff>180975</xdr:rowOff>
    </xdr:to>
    <xdr:pic>
      <xdr:nvPicPr>
        <xdr:cNvPr id="418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934325" y="9772650"/>
          <a:ext cx="161925" cy="133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3352800</xdr:colOff>
      <xdr:row>48</xdr:row>
      <xdr:rowOff>19050</xdr:rowOff>
    </xdr:from>
    <xdr:to>
      <xdr:col>6</xdr:col>
      <xdr:colOff>0</xdr:colOff>
      <xdr:row>48</xdr:row>
      <xdr:rowOff>152400</xdr:rowOff>
    </xdr:to>
    <xdr:pic>
      <xdr:nvPicPr>
        <xdr:cNvPr id="4181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934325" y="10315575"/>
          <a:ext cx="161925" cy="133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3352800</xdr:colOff>
      <xdr:row>51</xdr:row>
      <xdr:rowOff>9525</xdr:rowOff>
    </xdr:from>
    <xdr:to>
      <xdr:col>6</xdr:col>
      <xdr:colOff>0</xdr:colOff>
      <xdr:row>51</xdr:row>
      <xdr:rowOff>142875</xdr:rowOff>
    </xdr:to>
    <xdr:pic>
      <xdr:nvPicPr>
        <xdr:cNvPr id="4182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934325" y="10896600"/>
          <a:ext cx="161925" cy="133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2609850</xdr:colOff>
      <xdr:row>56</xdr:row>
      <xdr:rowOff>38100</xdr:rowOff>
    </xdr:from>
    <xdr:to>
      <xdr:col>5</xdr:col>
      <xdr:colOff>2771775</xdr:colOff>
      <xdr:row>56</xdr:row>
      <xdr:rowOff>171450</xdr:rowOff>
    </xdr:to>
    <xdr:pic>
      <xdr:nvPicPr>
        <xdr:cNvPr id="418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191375" y="11915775"/>
          <a:ext cx="161925" cy="133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9524</xdr:colOff>
      <xdr:row>2</xdr:row>
      <xdr:rowOff>9524</xdr:rowOff>
    </xdr:to>
    <xdr:pic>
      <xdr:nvPicPr>
        <xdr:cNvPr id="18" name="Рисунок 17" descr="ЯРПЖ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25024" cy="158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5</xdr:col>
      <xdr:colOff>9525</xdr:colOff>
      <xdr:row>2</xdr:row>
      <xdr:rowOff>0</xdr:rowOff>
    </xdr:to>
    <xdr:pic>
      <xdr:nvPicPr>
        <xdr:cNvPr id="20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1571625"/>
          <a:ext cx="475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</xdr:colOff>
      <xdr:row>2</xdr:row>
      <xdr:rowOff>0</xdr:rowOff>
    </xdr:from>
    <xdr:to>
      <xdr:col>9</xdr:col>
      <xdr:colOff>0</xdr:colOff>
      <xdr:row>2</xdr:row>
      <xdr:rowOff>0</xdr:rowOff>
    </xdr:to>
    <xdr:pic>
      <xdr:nvPicPr>
        <xdr:cNvPr id="2082" name="Picture 2" descr="C:\Мои документы\center011\center011\images\inv53.gif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4762500" y="1571625"/>
          <a:ext cx="5029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2</xdr:row>
      <xdr:rowOff>0</xdr:rowOff>
    </xdr:from>
    <xdr:to>
      <xdr:col>5</xdr:col>
      <xdr:colOff>85725</xdr:colOff>
      <xdr:row>2</xdr:row>
      <xdr:rowOff>0</xdr:rowOff>
    </xdr:to>
    <xdr:pic>
      <xdr:nvPicPr>
        <xdr:cNvPr id="2083" name="Picture 3" descr="C:\Мои документы\center011\center011\images\inv50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/>
        <a:srcRect/>
        <a:stretch>
          <a:fillRect/>
        </a:stretch>
      </xdr:blipFill>
      <xdr:spPr bwMode="auto">
        <a:xfrm>
          <a:off x="57150" y="1571625"/>
          <a:ext cx="4781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</xdr:colOff>
      <xdr:row>2</xdr:row>
      <xdr:rowOff>0</xdr:rowOff>
    </xdr:from>
    <xdr:to>
      <xdr:col>9</xdr:col>
      <xdr:colOff>0</xdr:colOff>
      <xdr:row>2</xdr:row>
      <xdr:rowOff>0</xdr:rowOff>
    </xdr:to>
    <xdr:pic>
      <xdr:nvPicPr>
        <xdr:cNvPr id="2084" name="Picture 4" descr="C:\Мои документы\center011\center011\images\inv51.gif"/>
        <xdr:cNvPicPr>
          <a:picLocks noChangeAspect="1" noChangeArrowheads="1"/>
        </xdr:cNvPicPr>
      </xdr:nvPicPr>
      <xdr:blipFill>
        <a:blip xmlns:r="http://schemas.openxmlformats.org/officeDocument/2006/relationships" r:embed="rId6" r:link="rId7"/>
        <a:srcRect/>
        <a:stretch>
          <a:fillRect/>
        </a:stretch>
      </xdr:blipFill>
      <xdr:spPr bwMode="auto">
        <a:xfrm>
          <a:off x="4762500" y="1571625"/>
          <a:ext cx="5029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9525</xdr:colOff>
      <xdr:row>2</xdr:row>
      <xdr:rowOff>9524</xdr:rowOff>
    </xdr:to>
    <xdr:pic>
      <xdr:nvPicPr>
        <xdr:cNvPr id="8" name="Рисунок 7" descr="ЯРПЖ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867900" cy="158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5</xdr:col>
      <xdr:colOff>9525</xdr:colOff>
      <xdr:row>2</xdr:row>
      <xdr:rowOff>0</xdr:rowOff>
    </xdr:to>
    <xdr:pic>
      <xdr:nvPicPr>
        <xdr:cNvPr id="10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1666875"/>
          <a:ext cx="5191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</xdr:colOff>
      <xdr:row>2</xdr:row>
      <xdr:rowOff>0</xdr:rowOff>
    </xdr:from>
    <xdr:to>
      <xdr:col>9</xdr:col>
      <xdr:colOff>0</xdr:colOff>
      <xdr:row>2</xdr:row>
      <xdr:rowOff>0</xdr:rowOff>
    </xdr:to>
    <xdr:pic>
      <xdr:nvPicPr>
        <xdr:cNvPr id="1058" name="Picture 2" descr="C:\Мои документы\center011\center011\images\inv53.gif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5200650" y="1666875"/>
          <a:ext cx="3971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2</xdr:row>
      <xdr:rowOff>0</xdr:rowOff>
    </xdr:from>
    <xdr:to>
      <xdr:col>5</xdr:col>
      <xdr:colOff>85725</xdr:colOff>
      <xdr:row>2</xdr:row>
      <xdr:rowOff>0</xdr:rowOff>
    </xdr:to>
    <xdr:pic>
      <xdr:nvPicPr>
        <xdr:cNvPr id="1059" name="Picture 3" descr="C:\Мои документы\center011\center011\images\inv50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/>
        <a:srcRect/>
        <a:stretch>
          <a:fillRect/>
        </a:stretch>
      </xdr:blipFill>
      <xdr:spPr bwMode="auto">
        <a:xfrm>
          <a:off x="57150" y="1666875"/>
          <a:ext cx="5219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</xdr:colOff>
      <xdr:row>2</xdr:row>
      <xdr:rowOff>0</xdr:rowOff>
    </xdr:from>
    <xdr:to>
      <xdr:col>9</xdr:col>
      <xdr:colOff>0</xdr:colOff>
      <xdr:row>2</xdr:row>
      <xdr:rowOff>0</xdr:rowOff>
    </xdr:to>
    <xdr:pic>
      <xdr:nvPicPr>
        <xdr:cNvPr id="1060" name="Picture 4" descr="C:\Мои документы\center011\center011\images\inv51.gif"/>
        <xdr:cNvPicPr>
          <a:picLocks noChangeAspect="1" noChangeArrowheads="1"/>
        </xdr:cNvPicPr>
      </xdr:nvPicPr>
      <xdr:blipFill>
        <a:blip xmlns:r="http://schemas.openxmlformats.org/officeDocument/2006/relationships" r:embed="rId6" r:link="rId7"/>
        <a:srcRect/>
        <a:stretch>
          <a:fillRect/>
        </a:stretch>
      </xdr:blipFill>
      <xdr:spPr bwMode="auto">
        <a:xfrm>
          <a:off x="5200650" y="1666875"/>
          <a:ext cx="3971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8</xdr:col>
      <xdr:colOff>561975</xdr:colOff>
      <xdr:row>0</xdr:row>
      <xdr:rowOff>1504950</xdr:rowOff>
    </xdr:to>
    <xdr:pic>
      <xdr:nvPicPr>
        <xdr:cNvPr id="7" name="Рисунок 6" descr="ЯРПЖ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8420100" cy="150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6</xdr:col>
      <xdr:colOff>9525</xdr:colOff>
      <xdr:row>2</xdr:row>
      <xdr:rowOff>0</xdr:rowOff>
    </xdr:to>
    <xdr:pic>
      <xdr:nvPicPr>
        <xdr:cNvPr id="51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1571625"/>
          <a:ext cx="3829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9525</xdr:colOff>
      <xdr:row>2</xdr:row>
      <xdr:rowOff>0</xdr:rowOff>
    </xdr:from>
    <xdr:to>
      <xdr:col>11</xdr:col>
      <xdr:colOff>0</xdr:colOff>
      <xdr:row>2</xdr:row>
      <xdr:rowOff>0</xdr:rowOff>
    </xdr:to>
    <xdr:pic>
      <xdr:nvPicPr>
        <xdr:cNvPr id="5154" name="Picture 2" descr="C:\Мои документы\center011\center011\images\inv53.gif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3838575" y="1571625"/>
          <a:ext cx="3962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2</xdr:row>
      <xdr:rowOff>0</xdr:rowOff>
    </xdr:from>
    <xdr:to>
      <xdr:col>6</xdr:col>
      <xdr:colOff>85725</xdr:colOff>
      <xdr:row>2</xdr:row>
      <xdr:rowOff>0</xdr:rowOff>
    </xdr:to>
    <xdr:pic>
      <xdr:nvPicPr>
        <xdr:cNvPr id="5155" name="Picture 3" descr="C:\Мои документы\center011\center011\images\inv50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/>
        <a:srcRect/>
        <a:stretch>
          <a:fillRect/>
        </a:stretch>
      </xdr:blipFill>
      <xdr:spPr bwMode="auto">
        <a:xfrm>
          <a:off x="57150" y="1571625"/>
          <a:ext cx="3857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9525</xdr:colOff>
      <xdr:row>2</xdr:row>
      <xdr:rowOff>0</xdr:rowOff>
    </xdr:from>
    <xdr:to>
      <xdr:col>11</xdr:col>
      <xdr:colOff>0</xdr:colOff>
      <xdr:row>2</xdr:row>
      <xdr:rowOff>0</xdr:rowOff>
    </xdr:to>
    <xdr:pic>
      <xdr:nvPicPr>
        <xdr:cNvPr id="5156" name="Picture 4" descr="C:\Мои документы\center011\center011\images\inv51.gif"/>
        <xdr:cNvPicPr>
          <a:picLocks noChangeAspect="1" noChangeArrowheads="1"/>
        </xdr:cNvPicPr>
      </xdr:nvPicPr>
      <xdr:blipFill>
        <a:blip xmlns:r="http://schemas.openxmlformats.org/officeDocument/2006/relationships" r:embed="rId6" r:link="rId7"/>
        <a:srcRect/>
        <a:stretch>
          <a:fillRect/>
        </a:stretch>
      </xdr:blipFill>
      <xdr:spPr bwMode="auto">
        <a:xfrm>
          <a:off x="3838575" y="1571625"/>
          <a:ext cx="3962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9525</xdr:colOff>
      <xdr:row>1</xdr:row>
      <xdr:rowOff>57149</xdr:rowOff>
    </xdr:to>
    <xdr:pic>
      <xdr:nvPicPr>
        <xdr:cNvPr id="7" name="Рисунок 6" descr="ЯРПЖ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763000" cy="158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6</xdr:col>
      <xdr:colOff>9525</xdr:colOff>
      <xdr:row>2</xdr:row>
      <xdr:rowOff>0</xdr:rowOff>
    </xdr:to>
    <xdr:pic>
      <xdr:nvPicPr>
        <xdr:cNvPr id="61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1571625"/>
          <a:ext cx="3829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9525</xdr:colOff>
      <xdr:row>2</xdr:row>
      <xdr:rowOff>0</xdr:rowOff>
    </xdr:from>
    <xdr:to>
      <xdr:col>11</xdr:col>
      <xdr:colOff>0</xdr:colOff>
      <xdr:row>2</xdr:row>
      <xdr:rowOff>0</xdr:rowOff>
    </xdr:to>
    <xdr:pic>
      <xdr:nvPicPr>
        <xdr:cNvPr id="6178" name="Picture 2" descr="C:\Мои документы\center011\center011\images\inv53.gif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3838575" y="1571625"/>
          <a:ext cx="5391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2</xdr:row>
      <xdr:rowOff>0</xdr:rowOff>
    </xdr:from>
    <xdr:to>
      <xdr:col>6</xdr:col>
      <xdr:colOff>85725</xdr:colOff>
      <xdr:row>2</xdr:row>
      <xdr:rowOff>0</xdr:rowOff>
    </xdr:to>
    <xdr:pic>
      <xdr:nvPicPr>
        <xdr:cNvPr id="6179" name="Picture 3" descr="C:\Мои документы\center011\center011\images\inv50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/>
        <a:srcRect/>
        <a:stretch>
          <a:fillRect/>
        </a:stretch>
      </xdr:blipFill>
      <xdr:spPr bwMode="auto">
        <a:xfrm>
          <a:off x="57150" y="1571625"/>
          <a:ext cx="3857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9525</xdr:colOff>
      <xdr:row>2</xdr:row>
      <xdr:rowOff>0</xdr:rowOff>
    </xdr:from>
    <xdr:to>
      <xdr:col>11</xdr:col>
      <xdr:colOff>0</xdr:colOff>
      <xdr:row>2</xdr:row>
      <xdr:rowOff>0</xdr:rowOff>
    </xdr:to>
    <xdr:pic>
      <xdr:nvPicPr>
        <xdr:cNvPr id="6180" name="Picture 4" descr="C:\Мои документы\center011\center011\images\inv51.gif"/>
        <xdr:cNvPicPr>
          <a:picLocks noChangeAspect="1" noChangeArrowheads="1"/>
        </xdr:cNvPicPr>
      </xdr:nvPicPr>
      <xdr:blipFill>
        <a:blip xmlns:r="http://schemas.openxmlformats.org/officeDocument/2006/relationships" r:embed="rId6" r:link="rId7"/>
        <a:srcRect/>
        <a:stretch>
          <a:fillRect/>
        </a:stretch>
      </xdr:blipFill>
      <xdr:spPr bwMode="auto">
        <a:xfrm>
          <a:off x="3838575" y="1571625"/>
          <a:ext cx="5391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604630</xdr:colOff>
      <xdr:row>2</xdr:row>
      <xdr:rowOff>7453</xdr:rowOff>
    </xdr:to>
    <xdr:pic>
      <xdr:nvPicPr>
        <xdr:cNvPr id="8" name="Рисунок 7" descr="ЯРПЖ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55326" cy="158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6</xdr:col>
      <xdr:colOff>9525</xdr:colOff>
      <xdr:row>2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1571625"/>
          <a:ext cx="3829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9525</xdr:colOff>
      <xdr:row>2</xdr:row>
      <xdr:rowOff>0</xdr:rowOff>
    </xdr:from>
    <xdr:to>
      <xdr:col>10</xdr:col>
      <xdr:colOff>0</xdr:colOff>
      <xdr:row>2</xdr:row>
      <xdr:rowOff>0</xdr:rowOff>
    </xdr:to>
    <xdr:pic>
      <xdr:nvPicPr>
        <xdr:cNvPr id="3" name="Picture 2" descr="C:\Мои документы\center011\center011\images\inv53.gif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3838575" y="1571625"/>
          <a:ext cx="5391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2</xdr:row>
      <xdr:rowOff>0</xdr:rowOff>
    </xdr:from>
    <xdr:to>
      <xdr:col>6</xdr:col>
      <xdr:colOff>85725</xdr:colOff>
      <xdr:row>2</xdr:row>
      <xdr:rowOff>0</xdr:rowOff>
    </xdr:to>
    <xdr:pic>
      <xdr:nvPicPr>
        <xdr:cNvPr id="4" name="Picture 3" descr="C:\Мои документы\center011\center011\images\inv50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/>
        <a:srcRect/>
        <a:stretch>
          <a:fillRect/>
        </a:stretch>
      </xdr:blipFill>
      <xdr:spPr bwMode="auto">
        <a:xfrm>
          <a:off x="57150" y="1571625"/>
          <a:ext cx="3857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9525</xdr:colOff>
      <xdr:row>2</xdr:row>
      <xdr:rowOff>0</xdr:rowOff>
    </xdr:from>
    <xdr:to>
      <xdr:col>10</xdr:col>
      <xdr:colOff>0</xdr:colOff>
      <xdr:row>2</xdr:row>
      <xdr:rowOff>0</xdr:rowOff>
    </xdr:to>
    <xdr:pic>
      <xdr:nvPicPr>
        <xdr:cNvPr id="5" name="Picture 4" descr="C:\Мои документы\center011\center011\images\inv51.gif"/>
        <xdr:cNvPicPr>
          <a:picLocks noChangeAspect="1" noChangeArrowheads="1"/>
        </xdr:cNvPicPr>
      </xdr:nvPicPr>
      <xdr:blipFill>
        <a:blip xmlns:r="http://schemas.openxmlformats.org/officeDocument/2006/relationships" r:embed="rId6" r:link="rId7"/>
        <a:srcRect/>
        <a:stretch>
          <a:fillRect/>
        </a:stretch>
      </xdr:blipFill>
      <xdr:spPr bwMode="auto">
        <a:xfrm>
          <a:off x="3838575" y="1571625"/>
          <a:ext cx="5391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12</xdr:col>
      <xdr:colOff>657224</xdr:colOff>
      <xdr:row>2</xdr:row>
      <xdr:rowOff>9524</xdr:rowOff>
    </xdr:to>
    <xdr:pic>
      <xdr:nvPicPr>
        <xdr:cNvPr id="7" name="Рисунок 6" descr="ЯРПЖ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25024" cy="158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11</xdr:col>
      <xdr:colOff>9525</xdr:colOff>
      <xdr:row>2</xdr:row>
      <xdr:rowOff>0</xdr:rowOff>
    </xdr:to>
    <xdr:pic>
      <xdr:nvPicPr>
        <xdr:cNvPr id="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1571625"/>
          <a:ext cx="4962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9525</xdr:colOff>
      <xdr:row>2</xdr:row>
      <xdr:rowOff>0</xdr:rowOff>
    </xdr:from>
    <xdr:to>
      <xdr:col>16</xdr:col>
      <xdr:colOff>666750</xdr:colOff>
      <xdr:row>2</xdr:row>
      <xdr:rowOff>0</xdr:rowOff>
    </xdr:to>
    <xdr:pic>
      <xdr:nvPicPr>
        <xdr:cNvPr id="7202" name="Picture 3" descr="C:\Мои документы\center011\center011\images\inv53.gif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4972050" y="1571625"/>
          <a:ext cx="3409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2</xdr:row>
      <xdr:rowOff>0</xdr:rowOff>
    </xdr:from>
    <xdr:to>
      <xdr:col>11</xdr:col>
      <xdr:colOff>85725</xdr:colOff>
      <xdr:row>2</xdr:row>
      <xdr:rowOff>0</xdr:rowOff>
    </xdr:to>
    <xdr:pic>
      <xdr:nvPicPr>
        <xdr:cNvPr id="7203" name="Picture 4" descr="C:\Мои документы\center011\center011\images\inv50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/>
        <a:srcRect/>
        <a:stretch>
          <a:fillRect/>
        </a:stretch>
      </xdr:blipFill>
      <xdr:spPr bwMode="auto">
        <a:xfrm>
          <a:off x="57150" y="1571625"/>
          <a:ext cx="499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9525</xdr:colOff>
      <xdr:row>2</xdr:row>
      <xdr:rowOff>0</xdr:rowOff>
    </xdr:from>
    <xdr:to>
      <xdr:col>16</xdr:col>
      <xdr:colOff>666750</xdr:colOff>
      <xdr:row>2</xdr:row>
      <xdr:rowOff>0</xdr:rowOff>
    </xdr:to>
    <xdr:pic>
      <xdr:nvPicPr>
        <xdr:cNvPr id="7204" name="Picture 5" descr="C:\Мои документы\center011\center011\images\inv51.gif"/>
        <xdr:cNvPicPr>
          <a:picLocks noChangeAspect="1" noChangeArrowheads="1"/>
        </xdr:cNvPicPr>
      </xdr:nvPicPr>
      <xdr:blipFill>
        <a:blip xmlns:r="http://schemas.openxmlformats.org/officeDocument/2006/relationships" r:embed="rId6" r:link="rId7"/>
        <a:srcRect/>
        <a:stretch>
          <a:fillRect/>
        </a:stretch>
      </xdr:blipFill>
      <xdr:spPr bwMode="auto">
        <a:xfrm>
          <a:off x="4972050" y="1571625"/>
          <a:ext cx="3409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17</xdr:col>
      <xdr:colOff>19050</xdr:colOff>
      <xdr:row>2</xdr:row>
      <xdr:rowOff>9524</xdr:rowOff>
    </xdr:to>
    <xdr:pic>
      <xdr:nvPicPr>
        <xdr:cNvPr id="8" name="Рисунок 7" descr="ЯРПЖ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01050" cy="158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7</xdr:col>
      <xdr:colOff>0</xdr:colOff>
      <xdr:row>2</xdr:row>
      <xdr:rowOff>0</xdr:rowOff>
    </xdr:to>
    <xdr:pic>
      <xdr:nvPicPr>
        <xdr:cNvPr id="82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1571625"/>
          <a:ext cx="4000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2</xdr:row>
      <xdr:rowOff>0</xdr:rowOff>
    </xdr:from>
    <xdr:to>
      <xdr:col>11</xdr:col>
      <xdr:colOff>666750</xdr:colOff>
      <xdr:row>2</xdr:row>
      <xdr:rowOff>0</xdr:rowOff>
    </xdr:to>
    <xdr:pic>
      <xdr:nvPicPr>
        <xdr:cNvPr id="8226" name="Picture 2" descr="C:\Мои документы\center011\center011\images\inv53.gif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4181475" y="1571625"/>
          <a:ext cx="3190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2</xdr:row>
      <xdr:rowOff>0</xdr:rowOff>
    </xdr:from>
    <xdr:to>
      <xdr:col>7</xdr:col>
      <xdr:colOff>0</xdr:colOff>
      <xdr:row>2</xdr:row>
      <xdr:rowOff>0</xdr:rowOff>
    </xdr:to>
    <xdr:pic>
      <xdr:nvPicPr>
        <xdr:cNvPr id="8227" name="Picture 3" descr="C:\Мои документы\center011\center011\images\inv50.gif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/>
        <a:srcRect/>
        <a:stretch>
          <a:fillRect/>
        </a:stretch>
      </xdr:blipFill>
      <xdr:spPr bwMode="auto">
        <a:xfrm>
          <a:off x="57150" y="1571625"/>
          <a:ext cx="3952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2</xdr:row>
      <xdr:rowOff>0</xdr:rowOff>
    </xdr:from>
    <xdr:to>
      <xdr:col>11</xdr:col>
      <xdr:colOff>666750</xdr:colOff>
      <xdr:row>2</xdr:row>
      <xdr:rowOff>0</xdr:rowOff>
    </xdr:to>
    <xdr:pic>
      <xdr:nvPicPr>
        <xdr:cNvPr id="8228" name="Picture 4" descr="C:\Мои документы\center011\center011\images\inv51.gif"/>
        <xdr:cNvPicPr>
          <a:picLocks noChangeAspect="1" noChangeArrowheads="1"/>
        </xdr:cNvPicPr>
      </xdr:nvPicPr>
      <xdr:blipFill>
        <a:blip xmlns:r="http://schemas.openxmlformats.org/officeDocument/2006/relationships" r:embed="rId6" r:link="rId7"/>
        <a:srcRect/>
        <a:stretch>
          <a:fillRect/>
        </a:stretch>
      </xdr:blipFill>
      <xdr:spPr bwMode="auto">
        <a:xfrm>
          <a:off x="4181475" y="1571625"/>
          <a:ext cx="3190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12</xdr:col>
      <xdr:colOff>28575</xdr:colOff>
      <xdr:row>1</xdr:row>
      <xdr:rowOff>9525</xdr:rowOff>
    </xdr:to>
    <xdr:pic>
      <xdr:nvPicPr>
        <xdr:cNvPr id="7" name="Рисунок 6" descr="ЯРПЖ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2009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activeCell="J1" sqref="J1"/>
    </sheetView>
  </sheetViews>
  <sheetFormatPr defaultRowHeight="12.75" x14ac:dyDescent="0.2"/>
  <cols>
    <col min="1" max="1" width="45.140625" customWidth="1"/>
    <col min="2" max="2" width="4.85546875" customWidth="1"/>
    <col min="3" max="3" width="11" customWidth="1"/>
    <col min="4" max="4" width="12" customWidth="1"/>
    <col min="5" max="5" width="1" customWidth="1"/>
    <col min="6" max="6" width="47.42578125" customWidth="1"/>
    <col min="7" max="7" width="4.28515625" customWidth="1"/>
    <col min="8" max="8" width="9.5703125" customWidth="1"/>
    <col min="9" max="9" width="9" customWidth="1"/>
  </cols>
  <sheetData>
    <row r="1" spans="1:9" ht="119.25" customHeight="1" x14ac:dyDescent="0.2">
      <c r="A1" s="157"/>
      <c r="B1" s="157"/>
      <c r="C1" s="157"/>
      <c r="D1" s="157"/>
      <c r="E1" s="157"/>
      <c r="F1" s="157"/>
      <c r="G1" s="157"/>
      <c r="H1" s="157"/>
      <c r="I1" s="157"/>
    </row>
    <row r="2" spans="1:9" ht="8.25" hidden="1" customHeight="1" x14ac:dyDescent="0.2">
      <c r="A2" s="158"/>
      <c r="B2" s="158"/>
      <c r="C2" s="158"/>
      <c r="D2" s="158"/>
      <c r="E2" s="158"/>
      <c r="F2" s="158"/>
      <c r="G2" s="158"/>
      <c r="H2" s="158"/>
      <c r="I2" s="158"/>
    </row>
    <row r="3" spans="1:9" ht="13.5" customHeight="1" x14ac:dyDescent="0.2">
      <c r="A3" s="159" t="s">
        <v>977</v>
      </c>
      <c r="B3" s="160"/>
      <c r="C3" s="160"/>
      <c r="D3" s="160"/>
      <c r="E3" s="160"/>
      <c r="F3" s="161"/>
      <c r="G3" s="162"/>
      <c r="H3" s="162"/>
      <c r="I3" s="162"/>
    </row>
    <row r="4" spans="1:9" ht="13.5" customHeight="1" x14ac:dyDescent="0.25">
      <c r="A4" s="163" t="s">
        <v>367</v>
      </c>
      <c r="B4" s="163"/>
      <c r="C4" s="163"/>
      <c r="D4" s="163"/>
      <c r="E4" s="163"/>
      <c r="F4" s="163"/>
      <c r="G4" s="164"/>
      <c r="H4" s="164"/>
      <c r="I4" s="164"/>
    </row>
    <row r="5" spans="1:9" ht="12" customHeight="1" x14ac:dyDescent="0.2">
      <c r="A5" s="152" t="s">
        <v>448</v>
      </c>
      <c r="B5" s="153"/>
      <c r="C5" s="153"/>
      <c r="D5" s="154"/>
      <c r="E5" s="165"/>
      <c r="F5" s="155"/>
      <c r="G5" s="155"/>
      <c r="H5" s="155"/>
      <c r="I5" s="155"/>
    </row>
    <row r="6" spans="1:9" ht="12" customHeight="1" x14ac:dyDescent="0.2">
      <c r="A6" s="152"/>
      <c r="B6" s="153"/>
      <c r="C6" s="153"/>
      <c r="D6" s="154"/>
      <c r="E6" s="165"/>
      <c r="F6" s="156"/>
      <c r="G6" s="156"/>
      <c r="H6" s="156"/>
      <c r="I6" s="156"/>
    </row>
    <row r="7" spans="1:9" ht="33.75" customHeight="1" x14ac:dyDescent="0.2">
      <c r="A7" s="66"/>
      <c r="B7" s="67"/>
      <c r="C7" s="122" t="s">
        <v>985</v>
      </c>
      <c r="D7" s="68" t="s">
        <v>399</v>
      </c>
      <c r="E7" s="30"/>
      <c r="F7" s="69"/>
      <c r="G7" s="69"/>
      <c r="H7" s="69"/>
      <c r="I7" s="69"/>
    </row>
    <row r="8" spans="1:9" ht="15" x14ac:dyDescent="0.2">
      <c r="A8" s="46" t="s">
        <v>449</v>
      </c>
      <c r="B8" s="47" t="s">
        <v>12</v>
      </c>
      <c r="C8" s="73">
        <v>358</v>
      </c>
      <c r="D8" s="74">
        <f t="shared" ref="D8:D24" si="0">C8/0.95</f>
        <v>376.84210526315792</v>
      </c>
      <c r="F8" s="40"/>
      <c r="G8" s="41"/>
      <c r="H8" s="42"/>
      <c r="I8" s="43"/>
    </row>
    <row r="9" spans="1:9" ht="15" x14ac:dyDescent="0.2">
      <c r="A9" s="46" t="s">
        <v>450</v>
      </c>
      <c r="B9" s="47" t="s">
        <v>12</v>
      </c>
      <c r="C9" s="73">
        <v>345</v>
      </c>
      <c r="D9" s="74">
        <f t="shared" si="0"/>
        <v>363.15789473684214</v>
      </c>
      <c r="F9" s="40"/>
      <c r="G9" s="41"/>
      <c r="H9" s="42"/>
      <c r="I9" s="43"/>
    </row>
    <row r="10" spans="1:9" ht="15" x14ac:dyDescent="0.2">
      <c r="A10" s="44" t="s">
        <v>441</v>
      </c>
      <c r="B10" s="47" t="s">
        <v>12</v>
      </c>
      <c r="C10" s="73">
        <v>410</v>
      </c>
      <c r="D10" s="74">
        <f t="shared" si="0"/>
        <v>431.5789473684211</v>
      </c>
      <c r="F10" s="39"/>
      <c r="G10" s="41"/>
      <c r="H10" s="42"/>
      <c r="I10" s="43"/>
    </row>
    <row r="11" spans="1:9" ht="15" x14ac:dyDescent="0.2">
      <c r="A11" s="44" t="s">
        <v>451</v>
      </c>
      <c r="B11" s="47" t="s">
        <v>12</v>
      </c>
      <c r="C11" s="73">
        <v>564</v>
      </c>
      <c r="D11" s="74">
        <f t="shared" si="0"/>
        <v>593.68421052631584</v>
      </c>
      <c r="F11" s="39"/>
      <c r="G11" s="41"/>
      <c r="H11" s="42"/>
      <c r="I11" s="43"/>
    </row>
    <row r="12" spans="1:9" ht="15" x14ac:dyDescent="0.2">
      <c r="A12" s="44" t="s">
        <v>442</v>
      </c>
      <c r="B12" s="45" t="s">
        <v>12</v>
      </c>
      <c r="C12" s="73">
        <v>620</v>
      </c>
      <c r="D12" s="74">
        <f t="shared" si="0"/>
        <v>652.63157894736844</v>
      </c>
      <c r="F12" s="39"/>
      <c r="G12" s="41"/>
      <c r="H12" s="42"/>
      <c r="I12" s="43"/>
    </row>
    <row r="13" spans="1:9" ht="15" x14ac:dyDescent="0.2">
      <c r="A13" s="44" t="s">
        <v>443</v>
      </c>
      <c r="B13" s="45" t="s">
        <v>12</v>
      </c>
      <c r="C13" s="73">
        <v>737</v>
      </c>
      <c r="D13" s="74">
        <f t="shared" si="0"/>
        <v>775.78947368421052</v>
      </c>
      <c r="F13" s="39"/>
      <c r="G13" s="41"/>
      <c r="H13" s="42"/>
      <c r="I13" s="43"/>
    </row>
    <row r="14" spans="1:9" ht="15" x14ac:dyDescent="0.2">
      <c r="A14" s="44" t="s">
        <v>444</v>
      </c>
      <c r="B14" s="45" t="s">
        <v>12</v>
      </c>
      <c r="C14" s="73">
        <v>919</v>
      </c>
      <c r="D14" s="74">
        <f t="shared" si="0"/>
        <v>967.36842105263167</v>
      </c>
      <c r="F14" s="39"/>
      <c r="G14" s="41"/>
      <c r="H14" s="42"/>
      <c r="I14" s="43"/>
    </row>
    <row r="15" spans="1:9" ht="15" x14ac:dyDescent="0.2">
      <c r="A15" s="44" t="s">
        <v>452</v>
      </c>
      <c r="B15" s="45" t="s">
        <v>12</v>
      </c>
      <c r="C15" s="73">
        <v>943</v>
      </c>
      <c r="D15" s="74">
        <f t="shared" si="0"/>
        <v>992.63157894736844</v>
      </c>
      <c r="F15" s="39"/>
      <c r="G15" s="41"/>
      <c r="H15" s="42"/>
      <c r="I15" s="43"/>
    </row>
    <row r="16" spans="1:9" ht="15" x14ac:dyDescent="0.2">
      <c r="A16" s="44" t="s">
        <v>445</v>
      </c>
      <c r="B16" s="45" t="s">
        <v>12</v>
      </c>
      <c r="C16" s="73">
        <v>988</v>
      </c>
      <c r="D16" s="74">
        <f t="shared" si="0"/>
        <v>1040</v>
      </c>
      <c r="F16" s="39"/>
      <c r="G16" s="41"/>
      <c r="H16" s="42"/>
      <c r="I16" s="43"/>
    </row>
    <row r="17" spans="1:9" ht="15" x14ac:dyDescent="0.2">
      <c r="A17" s="44" t="s">
        <v>446</v>
      </c>
      <c r="B17" s="45" t="s">
        <v>12</v>
      </c>
      <c r="C17" s="73">
        <v>1199</v>
      </c>
      <c r="D17" s="74">
        <f t="shared" si="0"/>
        <v>1262.1052631578948</v>
      </c>
      <c r="F17" s="39"/>
      <c r="G17" s="41"/>
      <c r="H17" s="42"/>
      <c r="I17" s="43"/>
    </row>
    <row r="18" spans="1:9" ht="15" x14ac:dyDescent="0.2">
      <c r="A18" s="44" t="s">
        <v>447</v>
      </c>
      <c r="B18" s="45" t="s">
        <v>12</v>
      </c>
      <c r="C18" s="73">
        <v>1400</v>
      </c>
      <c r="D18" s="74">
        <f t="shared" si="0"/>
        <v>1473.6842105263158</v>
      </c>
      <c r="F18" s="39"/>
      <c r="G18" s="41"/>
      <c r="H18" s="42"/>
      <c r="I18" s="43"/>
    </row>
    <row r="19" spans="1:9" ht="15" x14ac:dyDescent="0.2">
      <c r="A19" s="44" t="s">
        <v>404</v>
      </c>
      <c r="B19" s="45" t="s">
        <v>12</v>
      </c>
      <c r="C19" s="73">
        <v>4581</v>
      </c>
      <c r="D19" s="74">
        <f t="shared" si="0"/>
        <v>4822.105263157895</v>
      </c>
      <c r="F19" s="39"/>
      <c r="G19" s="41"/>
      <c r="H19" s="42"/>
      <c r="I19" s="43"/>
    </row>
    <row r="20" spans="1:9" ht="15" x14ac:dyDescent="0.2">
      <c r="A20" s="44" t="s">
        <v>453</v>
      </c>
      <c r="B20" s="45" t="s">
        <v>12</v>
      </c>
      <c r="C20" s="73">
        <v>5801</v>
      </c>
      <c r="D20" s="74">
        <f t="shared" si="0"/>
        <v>6106.3157894736842</v>
      </c>
      <c r="F20" s="39"/>
      <c r="G20" s="41"/>
      <c r="H20" s="42"/>
      <c r="I20" s="43"/>
    </row>
    <row r="21" spans="1:9" ht="15" x14ac:dyDescent="0.2">
      <c r="A21" s="44" t="s">
        <v>454</v>
      </c>
      <c r="B21" s="45" t="s">
        <v>12</v>
      </c>
      <c r="C21" s="73">
        <v>6568</v>
      </c>
      <c r="D21" s="74">
        <f t="shared" si="0"/>
        <v>6913.6842105263158</v>
      </c>
      <c r="F21" s="39"/>
      <c r="G21" s="41"/>
      <c r="H21" s="42"/>
      <c r="I21" s="43"/>
    </row>
    <row r="22" spans="1:9" ht="15" x14ac:dyDescent="0.2">
      <c r="A22" s="44" t="s">
        <v>405</v>
      </c>
      <c r="B22" s="45" t="s">
        <v>12</v>
      </c>
      <c r="C22" s="73">
        <v>9803</v>
      </c>
      <c r="D22" s="74">
        <f t="shared" si="0"/>
        <v>10318.947368421053</v>
      </c>
      <c r="F22" s="39"/>
      <c r="G22" s="41"/>
      <c r="H22" s="42"/>
      <c r="I22" s="43"/>
    </row>
    <row r="23" spans="1:9" ht="15" x14ac:dyDescent="0.2">
      <c r="A23" s="44" t="s">
        <v>455</v>
      </c>
      <c r="B23" s="45" t="s">
        <v>12</v>
      </c>
      <c r="C23" s="73">
        <v>10901</v>
      </c>
      <c r="D23" s="74">
        <f t="shared" si="0"/>
        <v>11474.736842105263</v>
      </c>
      <c r="F23" s="39"/>
      <c r="G23" s="41"/>
      <c r="H23" s="42"/>
      <c r="I23" s="43"/>
    </row>
    <row r="24" spans="1:9" ht="15" x14ac:dyDescent="0.2">
      <c r="A24" s="44" t="s">
        <v>456</v>
      </c>
      <c r="B24" s="45" t="s">
        <v>12</v>
      </c>
      <c r="C24" s="73">
        <v>15191</v>
      </c>
      <c r="D24" s="74">
        <f t="shared" si="0"/>
        <v>15990.526315789475</v>
      </c>
      <c r="F24" s="39"/>
      <c r="G24" s="41"/>
      <c r="H24" s="42"/>
      <c r="I24" s="43"/>
    </row>
    <row r="25" spans="1:9" x14ac:dyDescent="0.2">
      <c r="B25" s="45"/>
      <c r="C25" s="48"/>
      <c r="D25" s="49"/>
      <c r="F25" s="39"/>
      <c r="G25" s="41"/>
      <c r="H25" s="42"/>
      <c r="I25" s="43"/>
    </row>
  </sheetData>
  <mergeCells count="7">
    <mergeCell ref="A5:D6"/>
    <mergeCell ref="F5:I6"/>
    <mergeCell ref="A1:I1"/>
    <mergeCell ref="A2:I2"/>
    <mergeCell ref="A3:I3"/>
    <mergeCell ref="A4:I4"/>
    <mergeCell ref="E5:E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tabSelected="1" zoomScaleSheetLayoutView="100" workbookViewId="0">
      <selection activeCell="P4" sqref="P4"/>
    </sheetView>
  </sheetViews>
  <sheetFormatPr defaultRowHeight="12.75" x14ac:dyDescent="0.2"/>
  <cols>
    <col min="1" max="1" width="36.28515625" customWidth="1"/>
    <col min="2" max="2" width="5.7109375" customWidth="1"/>
    <col min="3" max="4" width="8.28515625" customWidth="1"/>
    <col min="5" max="5" width="1" customWidth="1"/>
    <col min="6" max="6" width="17.85546875" customWidth="1"/>
    <col min="7" max="7" width="4.28515625" customWidth="1"/>
    <col min="8" max="8" width="9.5703125" customWidth="1"/>
    <col min="9" max="9" width="6" customWidth="1"/>
    <col min="10" max="11" width="8.28515625" customWidth="1"/>
  </cols>
  <sheetData>
    <row r="1" spans="1:15" s="3" customFormat="1" ht="120" customHeight="1" x14ac:dyDescent="0.2">
      <c r="A1" s="157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</row>
    <row r="2" spans="1:15" s="3" customFormat="1" ht="3.75" customHeight="1" x14ac:dyDescent="0.2">
      <c r="A2" s="158"/>
      <c r="B2" s="238"/>
      <c r="C2" s="238"/>
      <c r="D2" s="238"/>
      <c r="E2" s="238"/>
      <c r="F2" s="238"/>
      <c r="G2" s="238"/>
      <c r="H2" s="238"/>
      <c r="I2" s="238"/>
      <c r="J2" s="238"/>
      <c r="K2" s="238"/>
    </row>
    <row r="3" spans="1:15" s="1" customFormat="1" ht="13.5" customHeight="1" x14ac:dyDescent="0.2">
      <c r="A3" s="159" t="s">
        <v>983</v>
      </c>
      <c r="B3" s="160"/>
      <c r="C3" s="160"/>
      <c r="D3" s="160"/>
      <c r="E3" s="160"/>
      <c r="F3" s="161"/>
      <c r="G3" s="162"/>
      <c r="H3" s="162"/>
      <c r="I3" s="162"/>
      <c r="J3" s="162"/>
      <c r="K3" s="162"/>
    </row>
    <row r="4" spans="1:15" s="6" customFormat="1" ht="13.5" customHeight="1" x14ac:dyDescent="0.25">
      <c r="A4" s="240" t="s">
        <v>321</v>
      </c>
      <c r="B4" s="240"/>
      <c r="C4" s="240"/>
      <c r="D4" s="240"/>
      <c r="E4" s="240"/>
      <c r="F4" s="240"/>
      <c r="G4" s="294"/>
      <c r="H4" s="294"/>
      <c r="I4" s="294"/>
      <c r="J4" s="294"/>
      <c r="K4" s="294"/>
      <c r="O4"/>
    </row>
    <row r="5" spans="1:15" s="1" customFormat="1" ht="12" customHeight="1" x14ac:dyDescent="0.2">
      <c r="A5" s="185" t="s">
        <v>842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</row>
    <row r="6" spans="1:15" s="1" customFormat="1" ht="12" customHeight="1" x14ac:dyDescent="0.2">
      <c r="A6" s="309" t="s">
        <v>948</v>
      </c>
      <c r="B6" s="309"/>
      <c r="C6" s="309"/>
      <c r="D6" s="309"/>
      <c r="E6" s="309"/>
      <c r="F6" s="309"/>
      <c r="G6" s="309"/>
      <c r="H6" s="309"/>
      <c r="I6" s="309"/>
      <c r="J6" s="309"/>
      <c r="K6" s="107" t="s">
        <v>12</v>
      </c>
      <c r="L6" s="106">
        <v>270654</v>
      </c>
      <c r="M6" s="309" t="s">
        <v>843</v>
      </c>
      <c r="N6" s="309"/>
      <c r="O6" s="309"/>
    </row>
    <row r="7" spans="1:15" s="1" customFormat="1" ht="12" customHeight="1" x14ac:dyDescent="0.2">
      <c r="A7" s="309" t="s">
        <v>949</v>
      </c>
      <c r="B7" s="309"/>
      <c r="C7" s="309"/>
      <c r="D7" s="309"/>
      <c r="E7" s="309"/>
      <c r="F7" s="309"/>
      <c r="G7" s="309"/>
      <c r="H7" s="309"/>
      <c r="I7" s="309"/>
      <c r="J7" s="309"/>
      <c r="K7" s="107" t="s">
        <v>12</v>
      </c>
      <c r="L7" s="106">
        <v>403989</v>
      </c>
      <c r="M7" s="309" t="s">
        <v>843</v>
      </c>
      <c r="N7" s="309"/>
      <c r="O7" s="309"/>
    </row>
    <row r="8" spans="1:15" s="1" customFormat="1" ht="12" customHeight="1" x14ac:dyDescent="0.2">
      <c r="A8" s="185" t="s">
        <v>78</v>
      </c>
      <c r="B8" s="185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</row>
    <row r="9" spans="1:15" s="1" customFormat="1" ht="12" customHeight="1" x14ac:dyDescent="0.2">
      <c r="A9" s="309" t="s">
        <v>950</v>
      </c>
      <c r="B9" s="309"/>
      <c r="C9" s="309"/>
      <c r="D9" s="309"/>
      <c r="E9" s="309"/>
      <c r="F9" s="309"/>
      <c r="G9" s="309"/>
      <c r="H9" s="309"/>
      <c r="I9" s="309"/>
      <c r="J9" s="309"/>
      <c r="K9" s="107" t="s">
        <v>12</v>
      </c>
      <c r="L9" s="95" t="s">
        <v>844</v>
      </c>
      <c r="M9" s="309" t="s">
        <v>50</v>
      </c>
      <c r="N9" s="309"/>
      <c r="O9" s="309"/>
    </row>
    <row r="10" spans="1:15" s="1" customFormat="1" ht="12" customHeight="1" x14ac:dyDescent="0.2">
      <c r="A10" s="309" t="s">
        <v>951</v>
      </c>
      <c r="B10" s="309"/>
      <c r="C10" s="309"/>
      <c r="D10" s="309"/>
      <c r="E10" s="309"/>
      <c r="F10" s="309"/>
      <c r="G10" s="309"/>
      <c r="H10" s="309"/>
      <c r="I10" s="309"/>
      <c r="J10" s="309"/>
      <c r="K10" s="107" t="s">
        <v>12</v>
      </c>
      <c r="L10" s="95" t="s">
        <v>844</v>
      </c>
      <c r="M10" s="309" t="s">
        <v>46</v>
      </c>
      <c r="N10" s="309"/>
      <c r="O10" s="309"/>
    </row>
    <row r="11" spans="1:15" s="1" customFormat="1" ht="12" customHeight="1" x14ac:dyDescent="0.2">
      <c r="A11" s="309" t="s">
        <v>952</v>
      </c>
      <c r="B11" s="309"/>
      <c r="C11" s="309"/>
      <c r="D11" s="309"/>
      <c r="E11" s="309"/>
      <c r="F11" s="309"/>
      <c r="G11" s="309"/>
      <c r="H11" s="309"/>
      <c r="I11" s="309"/>
      <c r="J11" s="309"/>
      <c r="K11" s="107" t="s">
        <v>12</v>
      </c>
      <c r="L11" s="95" t="s">
        <v>844</v>
      </c>
      <c r="M11" s="309" t="s">
        <v>46</v>
      </c>
      <c r="N11" s="309"/>
      <c r="O11" s="309"/>
    </row>
    <row r="12" spans="1:15" s="1" customFormat="1" ht="12" customHeight="1" x14ac:dyDescent="0.2">
      <c r="A12" s="309" t="s">
        <v>953</v>
      </c>
      <c r="B12" s="309"/>
      <c r="C12" s="309"/>
      <c r="D12" s="309"/>
      <c r="E12" s="309"/>
      <c r="F12" s="309"/>
      <c r="G12" s="309"/>
      <c r="H12" s="309"/>
      <c r="I12" s="309"/>
      <c r="J12" s="309"/>
      <c r="K12" s="107" t="s">
        <v>12</v>
      </c>
      <c r="L12" s="95" t="s">
        <v>844</v>
      </c>
      <c r="M12" s="309" t="s">
        <v>51</v>
      </c>
      <c r="N12" s="309"/>
      <c r="O12" s="309"/>
    </row>
    <row r="13" spans="1:15" s="1" customFormat="1" ht="12" customHeight="1" x14ac:dyDescent="0.2">
      <c r="A13" s="309" t="s">
        <v>954</v>
      </c>
      <c r="B13" s="309"/>
      <c r="C13" s="309"/>
      <c r="D13" s="309"/>
      <c r="E13" s="309"/>
      <c r="F13" s="309"/>
      <c r="G13" s="309"/>
      <c r="H13" s="309"/>
      <c r="I13" s="309"/>
      <c r="J13" s="309"/>
      <c r="K13" s="107" t="s">
        <v>12</v>
      </c>
      <c r="L13" s="95" t="s">
        <v>844</v>
      </c>
      <c r="M13" s="309" t="s">
        <v>52</v>
      </c>
      <c r="N13" s="309"/>
      <c r="O13" s="309"/>
    </row>
    <row r="14" spans="1:15" s="1" customFormat="1" ht="12" customHeight="1" x14ac:dyDescent="0.2">
      <c r="A14" s="309" t="s">
        <v>955</v>
      </c>
      <c r="B14" s="309"/>
      <c r="C14" s="309"/>
      <c r="D14" s="309"/>
      <c r="E14" s="309"/>
      <c r="F14" s="309"/>
      <c r="G14" s="309"/>
      <c r="H14" s="309"/>
      <c r="I14" s="309"/>
      <c r="J14" s="309"/>
      <c r="K14" s="107" t="s">
        <v>12</v>
      </c>
      <c r="L14" s="95" t="s">
        <v>844</v>
      </c>
      <c r="M14" s="309" t="s">
        <v>51</v>
      </c>
      <c r="N14" s="309"/>
      <c r="O14" s="309"/>
    </row>
    <row r="15" spans="1:15" s="1" customFormat="1" ht="12" customHeight="1" x14ac:dyDescent="0.2">
      <c r="A15" s="309" t="s">
        <v>956</v>
      </c>
      <c r="B15" s="309"/>
      <c r="C15" s="309"/>
      <c r="D15" s="309"/>
      <c r="E15" s="309"/>
      <c r="F15" s="309"/>
      <c r="G15" s="309"/>
      <c r="H15" s="309"/>
      <c r="I15" s="309"/>
      <c r="J15" s="309"/>
      <c r="K15" s="107" t="s">
        <v>12</v>
      </c>
      <c r="L15" s="95" t="s">
        <v>844</v>
      </c>
      <c r="M15" s="309" t="s">
        <v>52</v>
      </c>
      <c r="N15" s="309"/>
      <c r="O15" s="309"/>
    </row>
    <row r="16" spans="1:15" s="1" customFormat="1" ht="12" customHeight="1" x14ac:dyDescent="0.2">
      <c r="A16" s="309" t="s">
        <v>957</v>
      </c>
      <c r="B16" s="309"/>
      <c r="C16" s="309"/>
      <c r="D16" s="309"/>
      <c r="E16" s="309"/>
      <c r="F16" s="309"/>
      <c r="G16" s="309"/>
      <c r="H16" s="309"/>
      <c r="I16" s="309"/>
      <c r="J16" s="309"/>
      <c r="K16" s="107" t="s">
        <v>12</v>
      </c>
      <c r="L16" s="95" t="s">
        <v>844</v>
      </c>
      <c r="M16" s="309" t="s">
        <v>52</v>
      </c>
      <c r="N16" s="309"/>
      <c r="O16" s="309"/>
    </row>
    <row r="17" spans="1:15" s="1" customFormat="1" ht="12" customHeight="1" x14ac:dyDescent="0.2">
      <c r="A17" s="309" t="s">
        <v>958</v>
      </c>
      <c r="B17" s="309"/>
      <c r="C17" s="309"/>
      <c r="D17" s="309"/>
      <c r="E17" s="309"/>
      <c r="F17" s="309"/>
      <c r="G17" s="309"/>
      <c r="H17" s="309"/>
      <c r="I17" s="309"/>
      <c r="J17" s="309"/>
      <c r="K17" s="107" t="s">
        <v>12</v>
      </c>
      <c r="L17" s="95" t="s">
        <v>844</v>
      </c>
      <c r="M17" s="309" t="s">
        <v>52</v>
      </c>
      <c r="N17" s="309"/>
      <c r="O17" s="309"/>
    </row>
    <row r="18" spans="1:15" s="1" customFormat="1" ht="12" customHeight="1" x14ac:dyDescent="0.2">
      <c r="A18" s="309" t="s">
        <v>959</v>
      </c>
      <c r="B18" s="309"/>
      <c r="C18" s="309"/>
      <c r="D18" s="309"/>
      <c r="E18" s="309"/>
      <c r="F18" s="309"/>
      <c r="G18" s="309"/>
      <c r="H18" s="309"/>
      <c r="I18" s="309"/>
      <c r="J18" s="309"/>
      <c r="K18" s="107" t="s">
        <v>12</v>
      </c>
      <c r="L18" s="95" t="s">
        <v>844</v>
      </c>
      <c r="M18" s="309" t="s">
        <v>53</v>
      </c>
      <c r="N18" s="309"/>
      <c r="O18" s="309"/>
    </row>
    <row r="19" spans="1:15" s="1" customFormat="1" ht="12" customHeight="1" x14ac:dyDescent="0.2">
      <c r="A19" s="309" t="s">
        <v>960</v>
      </c>
      <c r="B19" s="309"/>
      <c r="C19" s="309"/>
      <c r="D19" s="309"/>
      <c r="E19" s="309"/>
      <c r="F19" s="309"/>
      <c r="G19" s="309"/>
      <c r="H19" s="309"/>
      <c r="I19" s="309"/>
      <c r="J19" s="309"/>
      <c r="K19" s="107" t="s">
        <v>12</v>
      </c>
      <c r="L19" s="95" t="s">
        <v>844</v>
      </c>
      <c r="M19" s="309" t="s">
        <v>53</v>
      </c>
      <c r="N19" s="309"/>
      <c r="O19" s="309"/>
    </row>
    <row r="20" spans="1:15" s="1" customFormat="1" ht="12" customHeight="1" x14ac:dyDescent="0.2">
      <c r="A20" s="309" t="s">
        <v>961</v>
      </c>
      <c r="B20" s="309"/>
      <c r="C20" s="309"/>
      <c r="D20" s="309"/>
      <c r="E20" s="309"/>
      <c r="F20" s="309"/>
      <c r="G20" s="309"/>
      <c r="H20" s="309"/>
      <c r="I20" s="309"/>
      <c r="J20" s="309"/>
      <c r="K20" s="107" t="s">
        <v>12</v>
      </c>
      <c r="L20" s="95" t="s">
        <v>844</v>
      </c>
      <c r="M20" s="309" t="s">
        <v>54</v>
      </c>
      <c r="N20" s="309"/>
      <c r="O20" s="309"/>
    </row>
    <row r="21" spans="1:15" s="1" customFormat="1" ht="12" customHeight="1" x14ac:dyDescent="0.2">
      <c r="A21" s="309" t="s">
        <v>962</v>
      </c>
      <c r="B21" s="309"/>
      <c r="C21" s="309"/>
      <c r="D21" s="309"/>
      <c r="E21" s="309"/>
      <c r="F21" s="309"/>
      <c r="G21" s="309"/>
      <c r="H21" s="309"/>
      <c r="I21" s="309"/>
      <c r="J21" s="309"/>
      <c r="K21" s="107" t="s">
        <v>12</v>
      </c>
      <c r="L21" s="95" t="s">
        <v>844</v>
      </c>
      <c r="M21" s="309" t="s">
        <v>963</v>
      </c>
      <c r="N21" s="309"/>
      <c r="O21" s="309"/>
    </row>
    <row r="22" spans="1:15" ht="12" customHeight="1" x14ac:dyDescent="0.2">
      <c r="A22" s="309" t="s">
        <v>964</v>
      </c>
      <c r="B22" s="309"/>
      <c r="C22" s="309"/>
      <c r="D22" s="309"/>
      <c r="E22" s="309"/>
      <c r="F22" s="309"/>
      <c r="G22" s="309"/>
      <c r="H22" s="309"/>
      <c r="I22" s="309"/>
      <c r="J22" s="309"/>
      <c r="K22" s="107" t="s">
        <v>12</v>
      </c>
      <c r="L22" s="95" t="s">
        <v>844</v>
      </c>
      <c r="M22" s="309" t="s">
        <v>965</v>
      </c>
      <c r="N22" s="309"/>
      <c r="O22" s="309"/>
    </row>
    <row r="23" spans="1:15" ht="12" customHeight="1" x14ac:dyDescent="0.2">
      <c r="A23" s="310" t="s">
        <v>966</v>
      </c>
      <c r="B23" s="310"/>
      <c r="C23" s="310"/>
      <c r="D23" s="310"/>
      <c r="E23" s="310"/>
      <c r="F23" s="310"/>
      <c r="G23" s="310"/>
      <c r="H23" s="310"/>
      <c r="I23" s="310"/>
      <c r="J23" s="310"/>
      <c r="K23" s="310"/>
      <c r="L23" s="310"/>
      <c r="M23" s="310"/>
      <c r="N23" s="310"/>
      <c r="O23" s="310"/>
    </row>
    <row r="24" spans="1:15" ht="12" customHeight="1" x14ac:dyDescent="0.2"/>
    <row r="25" spans="1:15" ht="12" customHeight="1" x14ac:dyDescent="0.2"/>
    <row r="26" spans="1:15" ht="12" customHeight="1" x14ac:dyDescent="0.2"/>
    <row r="27" spans="1:15" ht="12" customHeight="1" x14ac:dyDescent="0.2"/>
    <row r="28" spans="1:15" ht="12" customHeight="1" x14ac:dyDescent="0.2"/>
    <row r="29" spans="1:15" ht="12" customHeight="1" x14ac:dyDescent="0.2"/>
    <row r="30" spans="1:15" ht="12" customHeight="1" x14ac:dyDescent="0.2"/>
    <row r="31" spans="1:15" ht="12" customHeight="1" x14ac:dyDescent="0.2"/>
  </sheetData>
  <mergeCells count="39">
    <mergeCell ref="A21:J21"/>
    <mergeCell ref="M21:O21"/>
    <mergeCell ref="A22:J22"/>
    <mergeCell ref="M22:O22"/>
    <mergeCell ref="A23:O23"/>
    <mergeCell ref="M18:O18"/>
    <mergeCell ref="A19:J19"/>
    <mergeCell ref="M19:O19"/>
    <mergeCell ref="A20:J20"/>
    <mergeCell ref="M20:O20"/>
    <mergeCell ref="A18:J18"/>
    <mergeCell ref="M15:O15"/>
    <mergeCell ref="A16:J16"/>
    <mergeCell ref="M16:O16"/>
    <mergeCell ref="A17:J17"/>
    <mergeCell ref="M17:O17"/>
    <mergeCell ref="A15:J15"/>
    <mergeCell ref="M12:O12"/>
    <mergeCell ref="A13:J13"/>
    <mergeCell ref="M13:O13"/>
    <mergeCell ref="A14:J14"/>
    <mergeCell ref="M14:O14"/>
    <mergeCell ref="A12:J12"/>
    <mergeCell ref="A9:J9"/>
    <mergeCell ref="M9:O9"/>
    <mergeCell ref="A10:J10"/>
    <mergeCell ref="M10:O10"/>
    <mergeCell ref="A11:J11"/>
    <mergeCell ref="M11:O11"/>
    <mergeCell ref="A6:J6"/>
    <mergeCell ref="M6:O6"/>
    <mergeCell ref="A7:J7"/>
    <mergeCell ref="M7:O7"/>
    <mergeCell ref="A8:O8"/>
    <mergeCell ref="A2:K2"/>
    <mergeCell ref="A3:K3"/>
    <mergeCell ref="A4:K4"/>
    <mergeCell ref="A5:O5"/>
    <mergeCell ref="A1:O1"/>
  </mergeCells>
  <phoneticPr fontId="0" type="noConversion"/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6"/>
  <sheetViews>
    <sheetView zoomScaleSheetLayoutView="100" workbookViewId="0">
      <selection activeCell="J1" sqref="J1"/>
    </sheetView>
  </sheetViews>
  <sheetFormatPr defaultRowHeight="12.75" x14ac:dyDescent="0.2"/>
  <cols>
    <col min="1" max="1" width="45.140625" customWidth="1"/>
    <col min="2" max="2" width="4.42578125" customWidth="1"/>
    <col min="3" max="3" width="8.7109375" style="134" customWidth="1"/>
    <col min="4" max="4" width="9.5703125" customWidth="1"/>
    <col min="5" max="5" width="1" customWidth="1"/>
    <col min="6" max="6" width="52.7109375" customWidth="1"/>
    <col min="7" max="7" width="4.28515625" customWidth="1"/>
    <col min="8" max="8" width="10.85546875" style="134" customWidth="1"/>
    <col min="9" max="9" width="9" customWidth="1"/>
  </cols>
  <sheetData>
    <row r="1" spans="1:9" ht="120" customHeight="1" x14ac:dyDescent="0.2">
      <c r="A1" s="157"/>
      <c r="B1" s="157"/>
      <c r="C1" s="157"/>
      <c r="D1" s="157"/>
      <c r="E1" s="157"/>
      <c r="F1" s="157"/>
      <c r="G1" s="157"/>
      <c r="H1" s="157"/>
      <c r="I1" s="157"/>
    </row>
    <row r="2" spans="1:9" ht="3.75" customHeight="1" x14ac:dyDescent="0.2">
      <c r="A2" s="158"/>
      <c r="B2" s="158"/>
      <c r="C2" s="158"/>
      <c r="D2" s="158"/>
      <c r="E2" s="158"/>
      <c r="F2" s="158"/>
      <c r="G2" s="158"/>
      <c r="H2" s="158"/>
      <c r="I2" s="158"/>
    </row>
    <row r="3" spans="1:9" ht="13.5" customHeight="1" x14ac:dyDescent="0.2">
      <c r="A3" s="159" t="s">
        <v>978</v>
      </c>
      <c r="B3" s="160"/>
      <c r="C3" s="160"/>
      <c r="D3" s="160"/>
      <c r="E3" s="160"/>
      <c r="F3" s="161"/>
      <c r="G3" s="162"/>
      <c r="H3" s="162"/>
      <c r="I3" s="162"/>
    </row>
    <row r="4" spans="1:9" ht="13.5" customHeight="1" x14ac:dyDescent="0.25">
      <c r="A4" s="163" t="s">
        <v>367</v>
      </c>
      <c r="B4" s="163"/>
      <c r="C4" s="163"/>
      <c r="D4" s="163"/>
      <c r="E4" s="163"/>
      <c r="F4" s="163"/>
      <c r="G4" s="164"/>
      <c r="H4" s="164"/>
      <c r="I4" s="164"/>
    </row>
    <row r="5" spans="1:9" ht="26.25" customHeight="1" x14ac:dyDescent="0.2">
      <c r="A5" s="71" t="s">
        <v>9</v>
      </c>
      <c r="B5" s="78" t="s">
        <v>10</v>
      </c>
      <c r="C5" s="132" t="s">
        <v>985</v>
      </c>
      <c r="D5" s="71" t="s">
        <v>399</v>
      </c>
      <c r="E5" s="168"/>
      <c r="F5" s="71" t="s">
        <v>9</v>
      </c>
      <c r="G5" s="78" t="s">
        <v>10</v>
      </c>
      <c r="H5" s="132" t="s">
        <v>985</v>
      </c>
      <c r="I5" s="71" t="s">
        <v>399</v>
      </c>
    </row>
    <row r="6" spans="1:9" ht="15" customHeight="1" x14ac:dyDescent="0.2">
      <c r="A6" s="166" t="s">
        <v>286</v>
      </c>
      <c r="B6" s="167"/>
      <c r="C6" s="167"/>
      <c r="D6" s="167"/>
      <c r="E6" s="169"/>
      <c r="F6" s="166" t="s">
        <v>583</v>
      </c>
      <c r="G6" s="167"/>
      <c r="H6" s="167"/>
      <c r="I6" s="167"/>
    </row>
    <row r="7" spans="1:9" ht="15" customHeight="1" x14ac:dyDescent="0.2">
      <c r="A7" s="72" t="s">
        <v>457</v>
      </c>
      <c r="B7" s="76" t="s">
        <v>12</v>
      </c>
      <c r="C7" s="133">
        <v>610</v>
      </c>
      <c r="D7" s="74">
        <f>C7/0.95</f>
        <v>642.1052631578948</v>
      </c>
      <c r="E7" s="169"/>
      <c r="F7" s="70" t="s">
        <v>615</v>
      </c>
      <c r="G7" s="47" t="s">
        <v>12</v>
      </c>
      <c r="H7" s="133">
        <v>242</v>
      </c>
      <c r="I7" s="74">
        <f>H7/0.95</f>
        <v>254.73684210526318</v>
      </c>
    </row>
    <row r="8" spans="1:9" ht="15" customHeight="1" x14ac:dyDescent="0.2">
      <c r="A8" s="72" t="s">
        <v>458</v>
      </c>
      <c r="B8" s="77" t="s">
        <v>12</v>
      </c>
      <c r="C8" s="133">
        <v>760</v>
      </c>
      <c r="D8" s="74">
        <f t="shared" ref="D8:D50" si="0">C8/0.95</f>
        <v>800</v>
      </c>
      <c r="E8" s="169"/>
      <c r="F8" s="70" t="s">
        <v>616</v>
      </c>
      <c r="G8" s="47" t="s">
        <v>12</v>
      </c>
      <c r="H8" s="133">
        <v>264</v>
      </c>
      <c r="I8" s="74">
        <f t="shared" ref="I8:I66" si="1">H8/0.95</f>
        <v>277.89473684210526</v>
      </c>
    </row>
    <row r="9" spans="1:9" ht="15" customHeight="1" x14ac:dyDescent="0.2">
      <c r="A9" s="72" t="s">
        <v>459</v>
      </c>
      <c r="B9" s="77" t="s">
        <v>12</v>
      </c>
      <c r="C9" s="133">
        <v>921</v>
      </c>
      <c r="D9" s="74">
        <f t="shared" si="0"/>
        <v>969.47368421052636</v>
      </c>
      <c r="E9" s="169"/>
      <c r="F9" s="70" t="s">
        <v>617</v>
      </c>
      <c r="G9" s="47" t="s">
        <v>12</v>
      </c>
      <c r="H9" s="133">
        <v>233</v>
      </c>
      <c r="I9" s="74">
        <f t="shared" si="1"/>
        <v>245.26315789473685</v>
      </c>
    </row>
    <row r="10" spans="1:9" ht="15" customHeight="1" x14ac:dyDescent="0.2">
      <c r="A10" s="72" t="s">
        <v>460</v>
      </c>
      <c r="B10" s="77" t="s">
        <v>12</v>
      </c>
      <c r="C10" s="133">
        <v>1228</v>
      </c>
      <c r="D10" s="74">
        <f t="shared" si="0"/>
        <v>1292.6315789473686</v>
      </c>
      <c r="E10" s="169"/>
      <c r="F10" s="70" t="s">
        <v>618</v>
      </c>
      <c r="G10" s="47" t="s">
        <v>12</v>
      </c>
      <c r="H10" s="133">
        <v>255</v>
      </c>
      <c r="I10" s="74">
        <f t="shared" si="1"/>
        <v>268.42105263157896</v>
      </c>
    </row>
    <row r="11" spans="1:9" ht="15" customHeight="1" x14ac:dyDescent="0.2">
      <c r="A11" s="72" t="s">
        <v>461</v>
      </c>
      <c r="B11" s="77" t="s">
        <v>12</v>
      </c>
      <c r="C11" s="133">
        <v>1284</v>
      </c>
      <c r="D11" s="74">
        <f t="shared" si="0"/>
        <v>1351.578947368421</v>
      </c>
      <c r="E11" s="169"/>
      <c r="F11" s="70" t="s">
        <v>619</v>
      </c>
      <c r="G11" s="47" t="s">
        <v>12</v>
      </c>
      <c r="H11" s="133">
        <v>255</v>
      </c>
      <c r="I11" s="74">
        <f t="shared" si="1"/>
        <v>268.42105263157896</v>
      </c>
    </row>
    <row r="12" spans="1:9" ht="15" customHeight="1" x14ac:dyDescent="0.2">
      <c r="A12" s="72" t="s">
        <v>462</v>
      </c>
      <c r="B12" s="77" t="s">
        <v>12</v>
      </c>
      <c r="C12" s="133">
        <v>1623</v>
      </c>
      <c r="D12" s="74">
        <f t="shared" si="0"/>
        <v>1708.421052631579</v>
      </c>
      <c r="E12" s="169"/>
      <c r="F12" s="70" t="s">
        <v>620</v>
      </c>
      <c r="G12" s="47" t="s">
        <v>12</v>
      </c>
      <c r="H12" s="133">
        <v>278</v>
      </c>
      <c r="I12" s="74">
        <f t="shared" si="1"/>
        <v>292.63157894736844</v>
      </c>
    </row>
    <row r="13" spans="1:9" ht="15" customHeight="1" x14ac:dyDescent="0.2">
      <c r="A13" s="72" t="s">
        <v>463</v>
      </c>
      <c r="B13" s="77" t="s">
        <v>12</v>
      </c>
      <c r="C13" s="133">
        <v>1673</v>
      </c>
      <c r="D13" s="74">
        <f t="shared" si="0"/>
        <v>1761.0526315789475</v>
      </c>
      <c r="E13" s="169"/>
      <c r="F13" s="70" t="s">
        <v>584</v>
      </c>
      <c r="G13" s="47" t="s">
        <v>12</v>
      </c>
      <c r="H13" s="133">
        <v>246</v>
      </c>
      <c r="I13" s="74">
        <f t="shared" si="1"/>
        <v>258.94736842105266</v>
      </c>
    </row>
    <row r="14" spans="1:9" ht="15" customHeight="1" x14ac:dyDescent="0.2">
      <c r="A14" s="72" t="s">
        <v>464</v>
      </c>
      <c r="B14" s="77" t="s">
        <v>12</v>
      </c>
      <c r="C14" s="133">
        <v>289</v>
      </c>
      <c r="D14" s="74">
        <f t="shared" si="0"/>
        <v>304.21052631578948</v>
      </c>
      <c r="E14" s="169"/>
      <c r="F14" s="70" t="s">
        <v>621</v>
      </c>
      <c r="G14" s="47" t="s">
        <v>12</v>
      </c>
      <c r="H14" s="133">
        <v>365</v>
      </c>
      <c r="I14" s="74">
        <f t="shared" si="1"/>
        <v>384.21052631578948</v>
      </c>
    </row>
    <row r="15" spans="1:9" ht="15" customHeight="1" x14ac:dyDescent="0.2">
      <c r="A15" s="72" t="s">
        <v>465</v>
      </c>
      <c r="B15" s="77" t="s">
        <v>12</v>
      </c>
      <c r="C15" s="133">
        <v>3120</v>
      </c>
      <c r="D15" s="74">
        <f t="shared" si="0"/>
        <v>3284.2105263157896</v>
      </c>
      <c r="E15" s="169"/>
      <c r="F15" s="70" t="s">
        <v>622</v>
      </c>
      <c r="G15" s="47" t="s">
        <v>12</v>
      </c>
      <c r="H15" s="133">
        <v>389</v>
      </c>
      <c r="I15" s="74">
        <f t="shared" si="1"/>
        <v>409.47368421052636</v>
      </c>
    </row>
    <row r="16" spans="1:9" ht="15" customHeight="1" x14ac:dyDescent="0.2">
      <c r="A16" s="72" t="s">
        <v>466</v>
      </c>
      <c r="B16" s="77" t="s">
        <v>12</v>
      </c>
      <c r="C16" s="133">
        <v>3151</v>
      </c>
      <c r="D16" s="74">
        <f t="shared" si="0"/>
        <v>3316.8421052631579</v>
      </c>
      <c r="E16" s="169"/>
      <c r="F16" s="70" t="s">
        <v>604</v>
      </c>
      <c r="G16" s="47" t="s">
        <v>12</v>
      </c>
      <c r="H16" s="133">
        <v>351</v>
      </c>
      <c r="I16" s="74">
        <f t="shared" si="1"/>
        <v>369.47368421052636</v>
      </c>
    </row>
    <row r="17" spans="1:9" ht="15" customHeight="1" x14ac:dyDescent="0.2">
      <c r="A17" s="72" t="s">
        <v>467</v>
      </c>
      <c r="B17" s="77" t="s">
        <v>12</v>
      </c>
      <c r="C17" s="133">
        <v>3659</v>
      </c>
      <c r="D17" s="74">
        <f t="shared" si="0"/>
        <v>3851.5789473684213</v>
      </c>
      <c r="E17" s="169"/>
      <c r="F17" s="70" t="s">
        <v>623</v>
      </c>
      <c r="G17" s="45" t="s">
        <v>12</v>
      </c>
      <c r="H17" s="133">
        <v>385</v>
      </c>
      <c r="I17" s="74">
        <f t="shared" si="1"/>
        <v>405.26315789473688</v>
      </c>
    </row>
    <row r="18" spans="1:9" ht="15" customHeight="1" x14ac:dyDescent="0.2">
      <c r="A18" s="72" t="s">
        <v>474</v>
      </c>
      <c r="B18" s="77" t="s">
        <v>12</v>
      </c>
      <c r="C18" s="133">
        <v>3694</v>
      </c>
      <c r="D18" s="74">
        <f t="shared" si="0"/>
        <v>3888.4210526315792</v>
      </c>
      <c r="E18" s="169"/>
      <c r="F18" s="70" t="s">
        <v>624</v>
      </c>
      <c r="G18" s="45" t="s">
        <v>12</v>
      </c>
      <c r="H18" s="133">
        <v>415</v>
      </c>
      <c r="I18" s="74">
        <f t="shared" si="1"/>
        <v>436.84210526315792</v>
      </c>
    </row>
    <row r="19" spans="1:9" ht="15" customHeight="1" x14ac:dyDescent="0.2">
      <c r="A19" s="72" t="s">
        <v>468</v>
      </c>
      <c r="B19" s="77" t="s">
        <v>12</v>
      </c>
      <c r="C19" s="133">
        <v>5070</v>
      </c>
      <c r="D19" s="74">
        <f t="shared" si="0"/>
        <v>5336.8421052631584</v>
      </c>
      <c r="E19" s="169"/>
      <c r="F19" s="70" t="s">
        <v>585</v>
      </c>
      <c r="G19" s="45" t="s">
        <v>12</v>
      </c>
      <c r="H19" s="133">
        <v>381</v>
      </c>
      <c r="I19" s="74">
        <f t="shared" si="1"/>
        <v>401.0526315789474</v>
      </c>
    </row>
    <row r="20" spans="1:9" ht="15" customHeight="1" x14ac:dyDescent="0.2">
      <c r="A20" s="72" t="s">
        <v>469</v>
      </c>
      <c r="B20" s="77" t="s">
        <v>12</v>
      </c>
      <c r="C20" s="133">
        <v>5105</v>
      </c>
      <c r="D20" s="74">
        <f t="shared" si="0"/>
        <v>5373.6842105263158</v>
      </c>
      <c r="E20" s="169"/>
      <c r="F20" s="70" t="s">
        <v>625</v>
      </c>
      <c r="G20" s="45" t="s">
        <v>12</v>
      </c>
      <c r="H20" s="133">
        <v>465</v>
      </c>
      <c r="I20" s="74">
        <f t="shared" si="1"/>
        <v>489.47368421052636</v>
      </c>
    </row>
    <row r="21" spans="1:9" ht="15" customHeight="1" x14ac:dyDescent="0.2">
      <c r="A21" s="72" t="s">
        <v>470</v>
      </c>
      <c r="B21" s="77" t="s">
        <v>12</v>
      </c>
      <c r="C21" s="133">
        <v>6180</v>
      </c>
      <c r="D21" s="74">
        <f t="shared" si="0"/>
        <v>6505.2631578947376</v>
      </c>
      <c r="E21" s="169"/>
      <c r="F21" s="70" t="s">
        <v>626</v>
      </c>
      <c r="G21" s="45" t="s">
        <v>12</v>
      </c>
      <c r="H21" s="133">
        <v>495</v>
      </c>
      <c r="I21" s="74">
        <f t="shared" si="1"/>
        <v>521.0526315789474</v>
      </c>
    </row>
    <row r="22" spans="1:9" ht="15" customHeight="1" x14ac:dyDescent="0.2">
      <c r="A22" s="72" t="s">
        <v>475</v>
      </c>
      <c r="B22" s="77" t="s">
        <v>12</v>
      </c>
      <c r="C22" s="133">
        <v>6580</v>
      </c>
      <c r="D22" s="74">
        <f t="shared" si="0"/>
        <v>6926.3157894736842</v>
      </c>
      <c r="E22" s="169"/>
      <c r="F22" s="70" t="s">
        <v>586</v>
      </c>
      <c r="G22" s="45" t="s">
        <v>12</v>
      </c>
      <c r="H22" s="133">
        <v>462</v>
      </c>
      <c r="I22" s="74">
        <f t="shared" si="1"/>
        <v>486.31578947368422</v>
      </c>
    </row>
    <row r="23" spans="1:9" ht="15" customHeight="1" x14ac:dyDescent="0.2">
      <c r="A23" s="72" t="s">
        <v>471</v>
      </c>
      <c r="B23" s="77" t="s">
        <v>12</v>
      </c>
      <c r="C23" s="133">
        <v>12164</v>
      </c>
      <c r="D23" s="74">
        <f t="shared" si="0"/>
        <v>12804.21052631579</v>
      </c>
      <c r="E23" s="169"/>
      <c r="F23" s="70" t="s">
        <v>605</v>
      </c>
      <c r="G23" s="45" t="s">
        <v>386</v>
      </c>
      <c r="H23" s="133">
        <v>605</v>
      </c>
      <c r="I23" s="74">
        <f t="shared" si="1"/>
        <v>636.84210526315792</v>
      </c>
    </row>
    <row r="24" spans="1:9" ht="15" customHeight="1" x14ac:dyDescent="0.2">
      <c r="A24" s="72" t="s">
        <v>472</v>
      </c>
      <c r="B24" s="77" t="s">
        <v>12</v>
      </c>
      <c r="C24" s="133">
        <v>12564</v>
      </c>
      <c r="D24" s="74">
        <f t="shared" si="0"/>
        <v>13225.263157894737</v>
      </c>
      <c r="E24" s="169"/>
      <c r="F24" s="70" t="s">
        <v>606</v>
      </c>
      <c r="G24" s="45" t="s">
        <v>386</v>
      </c>
      <c r="H24" s="133">
        <v>597</v>
      </c>
      <c r="I24" s="74">
        <f t="shared" si="1"/>
        <v>628.42105263157896</v>
      </c>
    </row>
    <row r="25" spans="1:9" ht="15" customHeight="1" x14ac:dyDescent="0.2">
      <c r="A25" s="72" t="s">
        <v>473</v>
      </c>
      <c r="B25" s="77" t="s">
        <v>12</v>
      </c>
      <c r="C25" s="133">
        <v>13421</v>
      </c>
      <c r="D25" s="74">
        <f t="shared" si="0"/>
        <v>14127.368421052632</v>
      </c>
      <c r="E25" s="169"/>
      <c r="F25" s="70" t="s">
        <v>607</v>
      </c>
      <c r="G25" s="45" t="s">
        <v>386</v>
      </c>
      <c r="H25" s="133">
        <v>627</v>
      </c>
      <c r="I25" s="74">
        <f t="shared" si="1"/>
        <v>660</v>
      </c>
    </row>
    <row r="26" spans="1:9" ht="15" customHeight="1" x14ac:dyDescent="0.2">
      <c r="A26" s="72" t="s">
        <v>476</v>
      </c>
      <c r="B26" s="77" t="s">
        <v>12</v>
      </c>
      <c r="C26" s="133">
        <v>13421</v>
      </c>
      <c r="D26" s="74">
        <f t="shared" si="0"/>
        <v>14127.368421052632</v>
      </c>
      <c r="E26" s="169"/>
      <c r="F26" s="70" t="s">
        <v>608</v>
      </c>
      <c r="G26" s="45" t="s">
        <v>386</v>
      </c>
      <c r="H26" s="133">
        <v>755</v>
      </c>
      <c r="I26" s="74">
        <f t="shared" si="1"/>
        <v>794.73684210526324</v>
      </c>
    </row>
    <row r="27" spans="1:9" ht="15" customHeight="1" x14ac:dyDescent="0.2">
      <c r="A27" s="72" t="s">
        <v>477</v>
      </c>
      <c r="B27" s="77" t="s">
        <v>12</v>
      </c>
      <c r="C27" s="133">
        <v>13524</v>
      </c>
      <c r="D27" s="74">
        <f t="shared" si="0"/>
        <v>14235.789473684212</v>
      </c>
      <c r="E27" s="169"/>
      <c r="F27" s="70" t="s">
        <v>609</v>
      </c>
      <c r="G27" s="45" t="s">
        <v>386</v>
      </c>
      <c r="H27" s="133">
        <v>900</v>
      </c>
      <c r="I27" s="74">
        <f t="shared" si="1"/>
        <v>947.36842105263167</v>
      </c>
    </row>
    <row r="28" spans="1:9" ht="15" customHeight="1" x14ac:dyDescent="0.2">
      <c r="A28" s="72" t="s">
        <v>478</v>
      </c>
      <c r="B28" s="77" t="s">
        <v>12</v>
      </c>
      <c r="C28" s="133">
        <v>13961</v>
      </c>
      <c r="D28" s="74">
        <f t="shared" si="0"/>
        <v>14695.789473684212</v>
      </c>
      <c r="E28" s="169"/>
      <c r="F28" s="70" t="s">
        <v>610</v>
      </c>
      <c r="G28" s="45" t="s">
        <v>12</v>
      </c>
      <c r="H28" s="133">
        <v>3026</v>
      </c>
      <c r="I28" s="74">
        <f t="shared" si="1"/>
        <v>3185.2631578947371</v>
      </c>
    </row>
    <row r="29" spans="1:9" ht="15" customHeight="1" x14ac:dyDescent="0.2">
      <c r="A29" s="72" t="s">
        <v>387</v>
      </c>
      <c r="B29" s="77" t="s">
        <v>12</v>
      </c>
      <c r="C29" s="133">
        <v>754</v>
      </c>
      <c r="D29" s="74">
        <f t="shared" si="0"/>
        <v>793.68421052631584</v>
      </c>
      <c r="E29" s="169"/>
      <c r="F29" s="70" t="s">
        <v>601</v>
      </c>
      <c r="G29" s="45" t="s">
        <v>12</v>
      </c>
      <c r="H29" s="133">
        <v>3580</v>
      </c>
      <c r="I29" s="74">
        <f t="shared" si="1"/>
        <v>3768.4210526315792</v>
      </c>
    </row>
    <row r="30" spans="1:9" ht="15" customHeight="1" x14ac:dyDescent="0.2">
      <c r="A30" s="166" t="s">
        <v>285</v>
      </c>
      <c r="B30" s="167"/>
      <c r="C30" s="167"/>
      <c r="D30" s="167"/>
      <c r="E30" s="169"/>
      <c r="F30" s="70" t="s">
        <v>611</v>
      </c>
      <c r="G30" s="45" t="s">
        <v>12</v>
      </c>
      <c r="H30" s="133">
        <v>4267</v>
      </c>
      <c r="I30" s="74">
        <f t="shared" si="1"/>
        <v>4491.5789473684208</v>
      </c>
    </row>
    <row r="31" spans="1:9" ht="15" customHeight="1" x14ac:dyDescent="0.2">
      <c r="A31" s="72" t="s">
        <v>480</v>
      </c>
      <c r="B31" s="50" t="s">
        <v>12</v>
      </c>
      <c r="C31" s="133">
        <v>701</v>
      </c>
      <c r="D31" s="74">
        <f t="shared" si="0"/>
        <v>737.89473684210532</v>
      </c>
      <c r="E31" s="169"/>
      <c r="F31" s="70" t="s">
        <v>645</v>
      </c>
      <c r="G31" s="45" t="s">
        <v>12</v>
      </c>
      <c r="H31" s="133">
        <v>6470</v>
      </c>
      <c r="I31" s="74">
        <f t="shared" si="1"/>
        <v>6810.5263157894742</v>
      </c>
    </row>
    <row r="32" spans="1:9" ht="15" customHeight="1" x14ac:dyDescent="0.2">
      <c r="A32" s="72" t="s">
        <v>479</v>
      </c>
      <c r="B32" s="50" t="s">
        <v>12</v>
      </c>
      <c r="C32" s="133">
        <v>660</v>
      </c>
      <c r="D32" s="74">
        <f t="shared" si="0"/>
        <v>694.73684210526324</v>
      </c>
      <c r="E32" s="169"/>
      <c r="F32" s="70" t="s">
        <v>602</v>
      </c>
      <c r="G32" s="45" t="s">
        <v>12</v>
      </c>
      <c r="H32" s="133">
        <v>6807</v>
      </c>
      <c r="I32" s="74">
        <f t="shared" si="1"/>
        <v>7165.2631578947376</v>
      </c>
    </row>
    <row r="33" spans="1:9" ht="15" customHeight="1" x14ac:dyDescent="0.2">
      <c r="A33" s="72" t="s">
        <v>484</v>
      </c>
      <c r="B33" s="50" t="s">
        <v>12</v>
      </c>
      <c r="C33" s="133">
        <v>1082</v>
      </c>
      <c r="D33" s="74">
        <f t="shared" si="0"/>
        <v>1138.9473684210527</v>
      </c>
      <c r="E33" s="169"/>
      <c r="F33" s="70" t="s">
        <v>646</v>
      </c>
      <c r="G33" s="45" t="s">
        <v>12</v>
      </c>
      <c r="H33" s="133">
        <v>8455</v>
      </c>
      <c r="I33" s="74">
        <f t="shared" si="1"/>
        <v>8900</v>
      </c>
    </row>
    <row r="34" spans="1:9" ht="15" customHeight="1" x14ac:dyDescent="0.2">
      <c r="A34" s="72" t="s">
        <v>481</v>
      </c>
      <c r="B34" s="50" t="s">
        <v>12</v>
      </c>
      <c r="C34" s="133">
        <v>1001</v>
      </c>
      <c r="D34" s="74">
        <f t="shared" si="0"/>
        <v>1053.6842105263158</v>
      </c>
      <c r="E34" s="169"/>
      <c r="F34" s="70" t="s">
        <v>612</v>
      </c>
      <c r="G34" s="45" t="s">
        <v>12</v>
      </c>
      <c r="H34" s="133">
        <v>9836</v>
      </c>
      <c r="I34" s="74">
        <f t="shared" si="1"/>
        <v>10353.684210526317</v>
      </c>
    </row>
    <row r="35" spans="1:9" ht="15" customHeight="1" x14ac:dyDescent="0.2">
      <c r="A35" s="72" t="s">
        <v>482</v>
      </c>
      <c r="B35" s="50" t="s">
        <v>12</v>
      </c>
      <c r="C35" s="133">
        <v>924</v>
      </c>
      <c r="D35" s="74">
        <f t="shared" si="0"/>
        <v>972.63157894736844</v>
      </c>
      <c r="E35" s="169"/>
      <c r="F35" s="166" t="s">
        <v>587</v>
      </c>
      <c r="G35" s="167"/>
      <c r="H35" s="167"/>
      <c r="I35" s="167"/>
    </row>
    <row r="36" spans="1:9" ht="15" customHeight="1" x14ac:dyDescent="0.2">
      <c r="A36" s="72" t="s">
        <v>483</v>
      </c>
      <c r="B36" s="50" t="s">
        <v>12</v>
      </c>
      <c r="C36" s="133">
        <v>1760</v>
      </c>
      <c r="D36" s="74">
        <f t="shared" si="0"/>
        <v>1852.6315789473686</v>
      </c>
      <c r="E36" s="169"/>
      <c r="F36" s="70" t="s">
        <v>494</v>
      </c>
      <c r="G36" s="50" t="s">
        <v>12</v>
      </c>
      <c r="H36" s="133">
        <v>309</v>
      </c>
      <c r="I36" s="74">
        <f t="shared" si="1"/>
        <v>325.26315789473688</v>
      </c>
    </row>
    <row r="37" spans="1:9" ht="15" customHeight="1" x14ac:dyDescent="0.2">
      <c r="A37" s="72" t="s">
        <v>485</v>
      </c>
      <c r="B37" s="50" t="s">
        <v>12</v>
      </c>
      <c r="C37" s="133">
        <v>1248</v>
      </c>
      <c r="D37" s="74">
        <f t="shared" si="0"/>
        <v>1313.6842105263158</v>
      </c>
      <c r="E37" s="169"/>
      <c r="F37" s="75" t="s">
        <v>627</v>
      </c>
      <c r="G37" s="47" t="s">
        <v>12</v>
      </c>
      <c r="H37" s="133">
        <v>255</v>
      </c>
      <c r="I37" s="74">
        <f t="shared" si="1"/>
        <v>268.42105263157896</v>
      </c>
    </row>
    <row r="38" spans="1:9" ht="15" customHeight="1" x14ac:dyDescent="0.2">
      <c r="A38" s="72" t="s">
        <v>486</v>
      </c>
      <c r="B38" s="50" t="s">
        <v>12</v>
      </c>
      <c r="C38" s="133">
        <v>1349</v>
      </c>
      <c r="D38" s="74">
        <f t="shared" si="0"/>
        <v>1420</v>
      </c>
      <c r="E38" s="169"/>
      <c r="F38" s="75" t="s">
        <v>628</v>
      </c>
      <c r="G38" s="47" t="s">
        <v>12</v>
      </c>
      <c r="H38" s="133">
        <v>277</v>
      </c>
      <c r="I38" s="74">
        <f t="shared" si="1"/>
        <v>291.57894736842104</v>
      </c>
    </row>
    <row r="39" spans="1:9" ht="15" customHeight="1" x14ac:dyDescent="0.2">
      <c r="A39" s="72" t="s">
        <v>487</v>
      </c>
      <c r="B39" s="50" t="s">
        <v>12</v>
      </c>
      <c r="C39" s="133">
        <v>2003</v>
      </c>
      <c r="D39" s="74">
        <f t="shared" si="0"/>
        <v>2108.4210526315792</v>
      </c>
      <c r="E39" s="169"/>
      <c r="F39" s="75" t="s">
        <v>629</v>
      </c>
      <c r="G39" s="47" t="s">
        <v>12</v>
      </c>
      <c r="H39" s="133">
        <v>239</v>
      </c>
      <c r="I39" s="74">
        <f t="shared" si="1"/>
        <v>251.57894736842107</v>
      </c>
    </row>
    <row r="40" spans="1:9" ht="15" customHeight="1" x14ac:dyDescent="0.2">
      <c r="A40" s="72" t="s">
        <v>492</v>
      </c>
      <c r="B40" s="50" t="s">
        <v>12</v>
      </c>
      <c r="C40" s="133">
        <v>5372</v>
      </c>
      <c r="D40" s="74">
        <f t="shared" si="0"/>
        <v>5654.7368421052633</v>
      </c>
      <c r="E40" s="169"/>
      <c r="F40" s="75" t="s">
        <v>630</v>
      </c>
      <c r="G40" s="47" t="s">
        <v>12</v>
      </c>
      <c r="H40" s="133">
        <v>261</v>
      </c>
      <c r="I40" s="74">
        <f t="shared" si="1"/>
        <v>274.73684210526318</v>
      </c>
    </row>
    <row r="41" spans="1:9" ht="15" customHeight="1" x14ac:dyDescent="0.2">
      <c r="A41" s="72" t="s">
        <v>488</v>
      </c>
      <c r="B41" s="50" t="s">
        <v>12</v>
      </c>
      <c r="C41" s="133">
        <v>5694</v>
      </c>
      <c r="D41" s="74">
        <f t="shared" si="0"/>
        <v>5993.6842105263158</v>
      </c>
      <c r="E41" s="169"/>
      <c r="F41" s="70" t="s">
        <v>631</v>
      </c>
      <c r="G41" s="47" t="s">
        <v>12</v>
      </c>
      <c r="H41" s="133">
        <v>285</v>
      </c>
      <c r="I41" s="74">
        <f t="shared" si="1"/>
        <v>300</v>
      </c>
    </row>
    <row r="42" spans="1:9" ht="15" customHeight="1" x14ac:dyDescent="0.2">
      <c r="A42" s="72" t="s">
        <v>489</v>
      </c>
      <c r="B42" s="50" t="s">
        <v>12</v>
      </c>
      <c r="C42" s="133">
        <v>8973</v>
      </c>
      <c r="D42" s="74">
        <f t="shared" si="0"/>
        <v>9445.2631578947367</v>
      </c>
      <c r="E42" s="169"/>
      <c r="F42" s="70" t="s">
        <v>632</v>
      </c>
      <c r="G42" s="47" t="s">
        <v>12</v>
      </c>
      <c r="H42" s="133">
        <v>306</v>
      </c>
      <c r="I42" s="74">
        <f t="shared" si="1"/>
        <v>322.10526315789474</v>
      </c>
    </row>
    <row r="43" spans="1:9" ht="15" customHeight="1" x14ac:dyDescent="0.2">
      <c r="A43" s="72" t="s">
        <v>493</v>
      </c>
      <c r="B43" s="50" t="s">
        <v>12</v>
      </c>
      <c r="C43" s="133">
        <v>10613</v>
      </c>
      <c r="D43" s="74">
        <f t="shared" si="0"/>
        <v>11171.578947368422</v>
      </c>
      <c r="E43" s="169"/>
      <c r="F43" s="70" t="s">
        <v>495</v>
      </c>
      <c r="G43" s="47" t="s">
        <v>12</v>
      </c>
      <c r="H43" s="133">
        <v>259</v>
      </c>
      <c r="I43" s="74">
        <f t="shared" si="1"/>
        <v>272.63157894736844</v>
      </c>
    </row>
    <row r="44" spans="1:9" ht="15" customHeight="1" x14ac:dyDescent="0.2">
      <c r="A44" s="72" t="s">
        <v>379</v>
      </c>
      <c r="B44" s="50" t="s">
        <v>12</v>
      </c>
      <c r="C44" s="133">
        <v>11266</v>
      </c>
      <c r="D44" s="74">
        <f t="shared" si="0"/>
        <v>11858.947368421053</v>
      </c>
      <c r="E44" s="169"/>
      <c r="F44" s="70" t="s">
        <v>633</v>
      </c>
      <c r="G44" s="45" t="s">
        <v>12</v>
      </c>
      <c r="H44" s="133">
        <v>384</v>
      </c>
      <c r="I44" s="74">
        <f t="shared" si="1"/>
        <v>404.21052631578948</v>
      </c>
    </row>
    <row r="45" spans="1:9" ht="15" customHeight="1" x14ac:dyDescent="0.2">
      <c r="A45" s="72" t="s">
        <v>490</v>
      </c>
      <c r="B45" s="50" t="s">
        <v>386</v>
      </c>
      <c r="C45" s="133">
        <v>14742</v>
      </c>
      <c r="D45" s="74">
        <f t="shared" si="0"/>
        <v>15517.894736842107</v>
      </c>
      <c r="E45" s="169"/>
      <c r="F45" s="70" t="s">
        <v>634</v>
      </c>
      <c r="G45" s="45" t="s">
        <v>12</v>
      </c>
      <c r="H45" s="133">
        <v>407</v>
      </c>
      <c r="I45" s="74">
        <f t="shared" si="1"/>
        <v>428.42105263157896</v>
      </c>
    </row>
    <row r="46" spans="1:9" ht="15" customHeight="1" x14ac:dyDescent="0.2">
      <c r="A46" s="72" t="s">
        <v>491</v>
      </c>
      <c r="B46" s="50" t="s">
        <v>386</v>
      </c>
      <c r="C46" s="133">
        <v>11315</v>
      </c>
      <c r="D46" s="74">
        <f t="shared" si="0"/>
        <v>11910.526315789475</v>
      </c>
      <c r="E46" s="169"/>
      <c r="F46" s="70" t="s">
        <v>496</v>
      </c>
      <c r="G46" s="45" t="s">
        <v>12</v>
      </c>
      <c r="H46" s="133">
        <v>372</v>
      </c>
      <c r="I46" s="74">
        <f t="shared" si="1"/>
        <v>391.5789473684211</v>
      </c>
    </row>
    <row r="47" spans="1:9" ht="15" customHeight="1" x14ac:dyDescent="0.2">
      <c r="A47" s="72" t="s">
        <v>400</v>
      </c>
      <c r="B47" s="50" t="s">
        <v>386</v>
      </c>
      <c r="C47" s="133">
        <v>11994</v>
      </c>
      <c r="D47" s="74">
        <f t="shared" si="0"/>
        <v>12625.263157894737</v>
      </c>
      <c r="E47" s="169"/>
      <c r="F47" s="70" t="s">
        <v>635</v>
      </c>
      <c r="G47" s="45" t="s">
        <v>12</v>
      </c>
      <c r="H47" s="133">
        <v>419</v>
      </c>
      <c r="I47" s="74">
        <f t="shared" si="1"/>
        <v>441.0526315789474</v>
      </c>
    </row>
    <row r="48" spans="1:9" ht="15" customHeight="1" x14ac:dyDescent="0.2">
      <c r="A48" s="72" t="s">
        <v>416</v>
      </c>
      <c r="B48" s="50" t="s">
        <v>386</v>
      </c>
      <c r="C48" s="133">
        <v>17291</v>
      </c>
      <c r="D48" s="74">
        <f t="shared" si="0"/>
        <v>18201.052631578947</v>
      </c>
      <c r="E48" s="169"/>
      <c r="F48" s="70" t="s">
        <v>636</v>
      </c>
      <c r="G48" s="45" t="s">
        <v>12</v>
      </c>
      <c r="H48" s="133">
        <v>449</v>
      </c>
      <c r="I48" s="74">
        <f t="shared" si="1"/>
        <v>472.63157894736844</v>
      </c>
    </row>
    <row r="49" spans="1:9" ht="15" customHeight="1" x14ac:dyDescent="0.2">
      <c r="A49" s="72" t="s">
        <v>440</v>
      </c>
      <c r="B49" s="50" t="s">
        <v>386</v>
      </c>
      <c r="C49" s="133">
        <v>531</v>
      </c>
      <c r="D49" s="74">
        <f t="shared" si="0"/>
        <v>558.9473684210526</v>
      </c>
      <c r="E49" s="169"/>
      <c r="F49" s="70" t="s">
        <v>497</v>
      </c>
      <c r="G49" s="45" t="s">
        <v>12</v>
      </c>
      <c r="H49" s="133">
        <v>415</v>
      </c>
      <c r="I49" s="74">
        <f t="shared" si="1"/>
        <v>436.84210526315792</v>
      </c>
    </row>
    <row r="50" spans="1:9" ht="15" customHeight="1" x14ac:dyDescent="0.2">
      <c r="A50" s="72" t="s">
        <v>394</v>
      </c>
      <c r="B50" s="50" t="s">
        <v>12</v>
      </c>
      <c r="C50" s="133">
        <v>80</v>
      </c>
      <c r="D50" s="74">
        <f t="shared" si="0"/>
        <v>84.21052631578948</v>
      </c>
      <c r="E50" s="169"/>
      <c r="F50" s="70" t="s">
        <v>637</v>
      </c>
      <c r="G50" s="45" t="s">
        <v>12</v>
      </c>
      <c r="H50" s="133">
        <v>499</v>
      </c>
      <c r="I50" s="74">
        <f t="shared" si="1"/>
        <v>525.26315789473688</v>
      </c>
    </row>
    <row r="51" spans="1:9" ht="16.5" customHeight="1" x14ac:dyDescent="0.2">
      <c r="E51" s="169"/>
      <c r="F51" s="70" t="s">
        <v>638</v>
      </c>
      <c r="G51" s="45" t="s">
        <v>12</v>
      </c>
      <c r="H51" s="133">
        <v>529</v>
      </c>
      <c r="I51" s="74">
        <f t="shared" si="1"/>
        <v>556.84210526315792</v>
      </c>
    </row>
    <row r="52" spans="1:9" ht="15.75" customHeight="1" x14ac:dyDescent="0.2">
      <c r="E52" s="169"/>
      <c r="F52" s="70" t="s">
        <v>498</v>
      </c>
      <c r="G52" s="45" t="s">
        <v>12</v>
      </c>
      <c r="H52" s="133">
        <v>495</v>
      </c>
      <c r="I52" s="74">
        <f t="shared" si="1"/>
        <v>521.0526315789474</v>
      </c>
    </row>
    <row r="53" spans="1:9" ht="15" customHeight="1" x14ac:dyDescent="0.2">
      <c r="E53" s="169"/>
      <c r="F53" s="70" t="s">
        <v>499</v>
      </c>
      <c r="G53" s="45" t="s">
        <v>12</v>
      </c>
      <c r="H53" s="133">
        <v>647</v>
      </c>
      <c r="I53" s="74">
        <f t="shared" si="1"/>
        <v>681.0526315789474</v>
      </c>
    </row>
    <row r="54" spans="1:9" ht="17.25" customHeight="1" x14ac:dyDescent="0.2">
      <c r="E54" s="169"/>
      <c r="F54" s="70" t="s">
        <v>500</v>
      </c>
      <c r="G54" s="45" t="s">
        <v>12</v>
      </c>
      <c r="H54" s="133">
        <v>657</v>
      </c>
      <c r="I54" s="74">
        <f t="shared" si="1"/>
        <v>691.57894736842104</v>
      </c>
    </row>
    <row r="55" spans="1:9" ht="15" x14ac:dyDescent="0.2">
      <c r="E55" s="169"/>
      <c r="F55" s="70" t="s">
        <v>501</v>
      </c>
      <c r="G55" s="45" t="s">
        <v>12</v>
      </c>
      <c r="H55" s="133">
        <v>680</v>
      </c>
      <c r="I55" s="74">
        <f t="shared" si="1"/>
        <v>715.78947368421052</v>
      </c>
    </row>
    <row r="56" spans="1:9" ht="15" customHeight="1" x14ac:dyDescent="0.2">
      <c r="E56" s="169"/>
      <c r="F56" s="70" t="s">
        <v>502</v>
      </c>
      <c r="G56" s="45" t="s">
        <v>12</v>
      </c>
      <c r="H56" s="133">
        <v>872</v>
      </c>
      <c r="I56" s="74">
        <f t="shared" si="1"/>
        <v>917.89473684210532</v>
      </c>
    </row>
    <row r="57" spans="1:9" ht="15" x14ac:dyDescent="0.2">
      <c r="E57" s="169"/>
      <c r="F57" s="70" t="s">
        <v>503</v>
      </c>
      <c r="G57" s="45" t="s">
        <v>12</v>
      </c>
      <c r="H57" s="133">
        <v>983</v>
      </c>
      <c r="I57" s="74">
        <f t="shared" si="1"/>
        <v>1034.7368421052631</v>
      </c>
    </row>
    <row r="58" spans="1:9" ht="15" x14ac:dyDescent="0.2">
      <c r="E58" s="169"/>
      <c r="F58" s="70" t="s">
        <v>504</v>
      </c>
      <c r="G58" s="45" t="s">
        <v>12</v>
      </c>
      <c r="H58" s="133">
        <v>3351</v>
      </c>
      <c r="I58" s="74">
        <f t="shared" si="1"/>
        <v>3527.3684210526317</v>
      </c>
    </row>
    <row r="59" spans="1:9" ht="15" x14ac:dyDescent="0.2">
      <c r="E59" s="169"/>
      <c r="F59" s="70" t="s">
        <v>505</v>
      </c>
      <c r="G59" s="45" t="s">
        <v>12</v>
      </c>
      <c r="H59" s="133">
        <v>3952</v>
      </c>
      <c r="I59" s="74">
        <f t="shared" si="1"/>
        <v>4160</v>
      </c>
    </row>
    <row r="60" spans="1:9" ht="16.5" customHeight="1" x14ac:dyDescent="0.2">
      <c r="E60" s="169"/>
      <c r="F60" s="70" t="s">
        <v>506</v>
      </c>
      <c r="G60" s="45" t="s">
        <v>12</v>
      </c>
      <c r="H60" s="133">
        <v>4035</v>
      </c>
      <c r="I60" s="74">
        <f t="shared" si="1"/>
        <v>4247.3684210526317</v>
      </c>
    </row>
    <row r="61" spans="1:9" ht="15" x14ac:dyDescent="0.2">
      <c r="E61" s="165"/>
      <c r="F61" s="70" t="s">
        <v>507</v>
      </c>
      <c r="G61" s="45" t="s">
        <v>12</v>
      </c>
      <c r="H61" s="133">
        <v>4787</v>
      </c>
      <c r="I61" s="74">
        <f t="shared" si="1"/>
        <v>5038.9473684210525</v>
      </c>
    </row>
    <row r="62" spans="1:9" ht="15" x14ac:dyDescent="0.2">
      <c r="E62" s="165"/>
      <c r="F62" s="70" t="s">
        <v>508</v>
      </c>
      <c r="G62" s="45" t="s">
        <v>12</v>
      </c>
      <c r="H62" s="133">
        <v>7120</v>
      </c>
      <c r="I62" s="74">
        <f t="shared" si="1"/>
        <v>7494.7368421052633</v>
      </c>
    </row>
    <row r="63" spans="1:9" ht="15" x14ac:dyDescent="0.2">
      <c r="E63" s="165"/>
      <c r="F63" s="70" t="s">
        <v>509</v>
      </c>
      <c r="G63" s="45" t="s">
        <v>12</v>
      </c>
      <c r="H63" s="133">
        <v>7709</v>
      </c>
      <c r="I63" s="74">
        <f t="shared" si="1"/>
        <v>8114.7368421052633</v>
      </c>
    </row>
    <row r="64" spans="1:9" ht="15" x14ac:dyDescent="0.2">
      <c r="E64" s="165"/>
      <c r="F64" s="70" t="s">
        <v>510</v>
      </c>
      <c r="G64" s="45" t="s">
        <v>12</v>
      </c>
      <c r="H64" s="133">
        <v>9430</v>
      </c>
      <c r="I64" s="74">
        <f t="shared" si="1"/>
        <v>9926.3157894736851</v>
      </c>
    </row>
    <row r="65" spans="5:9" ht="15" x14ac:dyDescent="0.2">
      <c r="E65" s="165"/>
      <c r="F65" s="70" t="s">
        <v>511</v>
      </c>
      <c r="G65" s="45" t="s">
        <v>12</v>
      </c>
      <c r="H65" s="133">
        <v>11006</v>
      </c>
      <c r="I65" s="74">
        <f t="shared" si="1"/>
        <v>11585.263157894737</v>
      </c>
    </row>
    <row r="66" spans="5:9" ht="15" x14ac:dyDescent="0.2">
      <c r="E66" s="165"/>
      <c r="F66" s="70" t="s">
        <v>388</v>
      </c>
      <c r="G66" s="45" t="s">
        <v>12</v>
      </c>
      <c r="H66" s="133">
        <v>468</v>
      </c>
      <c r="I66" s="74">
        <f t="shared" si="1"/>
        <v>492.63157894736844</v>
      </c>
    </row>
    <row r="67" spans="5:9" x14ac:dyDescent="0.2">
      <c r="E67" s="165"/>
    </row>
    <row r="68" spans="5:9" x14ac:dyDescent="0.2">
      <c r="E68" s="165"/>
    </row>
    <row r="69" spans="5:9" x14ac:dyDescent="0.2">
      <c r="E69" s="165"/>
    </row>
    <row r="70" spans="5:9" x14ac:dyDescent="0.2">
      <c r="E70" s="165"/>
    </row>
    <row r="71" spans="5:9" x14ac:dyDescent="0.2">
      <c r="E71" s="165"/>
    </row>
    <row r="72" spans="5:9" x14ac:dyDescent="0.2">
      <c r="E72" s="165"/>
    </row>
    <row r="73" spans="5:9" x14ac:dyDescent="0.2">
      <c r="E73" s="165"/>
    </row>
    <row r="74" spans="5:9" x14ac:dyDescent="0.2">
      <c r="E74" s="165"/>
    </row>
    <row r="75" spans="5:9" x14ac:dyDescent="0.2">
      <c r="E75" s="165"/>
    </row>
    <row r="85" ht="12.75" customHeight="1" x14ac:dyDescent="0.2"/>
    <row r="86" ht="12.75" customHeight="1" x14ac:dyDescent="0.2"/>
  </sheetData>
  <mergeCells count="9">
    <mergeCell ref="A30:D30"/>
    <mergeCell ref="A1:I1"/>
    <mergeCell ref="A2:I2"/>
    <mergeCell ref="A3:I3"/>
    <mergeCell ref="A4:I4"/>
    <mergeCell ref="E5:E75"/>
    <mergeCell ref="A6:D6"/>
    <mergeCell ref="F35:I35"/>
    <mergeCell ref="F6:I6"/>
  </mergeCells>
  <printOptions horizontalCentered="1"/>
  <pageMargins left="0.39370078740157483" right="0.39370078740157483" top="0.39370078740157483" bottom="0.39370078740157483" header="0" footer="0"/>
  <pageSetup paperSize="9" scale="6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8"/>
  <sheetViews>
    <sheetView zoomScaleSheetLayoutView="100" workbookViewId="0">
      <selection activeCell="J1" sqref="J1"/>
    </sheetView>
  </sheetViews>
  <sheetFormatPr defaultRowHeight="12.75" x14ac:dyDescent="0.2"/>
  <cols>
    <col min="1" max="1" width="47.7109375" customWidth="1"/>
    <col min="2" max="2" width="4.28515625" customWidth="1"/>
    <col min="3" max="3" width="9.7109375" style="138" customWidth="1"/>
    <col min="4" max="4" width="9.5703125" style="134" customWidth="1"/>
    <col min="5" max="5" width="1" customWidth="1"/>
    <col min="6" max="6" width="50.7109375" style="138" customWidth="1"/>
    <col min="7" max="7" width="4.28515625" style="138" customWidth="1"/>
    <col min="8" max="8" width="11.5703125" style="138" customWidth="1"/>
    <col min="9" max="9" width="9" customWidth="1"/>
  </cols>
  <sheetData>
    <row r="1" spans="1:9" ht="120" customHeight="1" x14ac:dyDescent="0.2">
      <c r="A1" s="157"/>
      <c r="B1" s="157"/>
      <c r="C1" s="157"/>
      <c r="D1" s="157"/>
      <c r="E1" s="157"/>
      <c r="F1" s="157"/>
      <c r="G1" s="157"/>
      <c r="H1" s="157"/>
      <c r="I1" s="157"/>
    </row>
    <row r="2" spans="1:9" ht="3.75" customHeight="1" x14ac:dyDescent="0.2">
      <c r="A2" s="158"/>
      <c r="B2" s="158"/>
      <c r="C2" s="158"/>
      <c r="D2" s="158"/>
      <c r="E2" s="158"/>
      <c r="F2" s="158"/>
      <c r="G2" s="158"/>
      <c r="H2" s="158"/>
      <c r="I2" s="158"/>
    </row>
    <row r="3" spans="1:9" ht="13.5" customHeight="1" x14ac:dyDescent="0.2">
      <c r="A3" s="159" t="s">
        <v>978</v>
      </c>
      <c r="B3" s="160"/>
      <c r="C3" s="160"/>
      <c r="D3" s="160"/>
      <c r="E3" s="160"/>
      <c r="F3" s="161"/>
      <c r="G3" s="162"/>
      <c r="H3" s="162"/>
      <c r="I3" s="162"/>
    </row>
    <row r="4" spans="1:9" ht="12.95" customHeight="1" x14ac:dyDescent="0.25">
      <c r="A4" s="163" t="s">
        <v>367</v>
      </c>
      <c r="B4" s="163"/>
      <c r="C4" s="163"/>
      <c r="D4" s="163"/>
      <c r="E4" s="163"/>
      <c r="F4" s="163"/>
      <c r="G4" s="164"/>
      <c r="H4" s="164"/>
      <c r="I4" s="164"/>
    </row>
    <row r="5" spans="1:9" ht="12.95" customHeight="1" x14ac:dyDescent="0.2">
      <c r="A5" s="144" t="s">
        <v>9</v>
      </c>
      <c r="B5" s="144" t="s">
        <v>10</v>
      </c>
      <c r="C5" s="144" t="s">
        <v>399</v>
      </c>
      <c r="D5" s="144" t="s">
        <v>985</v>
      </c>
      <c r="E5" s="168"/>
      <c r="F5" s="144" t="s">
        <v>9</v>
      </c>
      <c r="G5" s="144" t="s">
        <v>10</v>
      </c>
      <c r="H5" s="144" t="s">
        <v>399</v>
      </c>
      <c r="I5" s="144" t="s">
        <v>985</v>
      </c>
    </row>
    <row r="6" spans="1:9" ht="12.95" customHeight="1" x14ac:dyDescent="0.2">
      <c r="A6" s="170" t="s">
        <v>582</v>
      </c>
      <c r="B6" s="171"/>
      <c r="C6" s="171"/>
      <c r="D6" s="172"/>
      <c r="E6" s="168"/>
      <c r="F6" s="173" t="s">
        <v>8</v>
      </c>
      <c r="G6" s="174"/>
      <c r="H6" s="174"/>
      <c r="I6" s="175"/>
    </row>
    <row r="7" spans="1:9" ht="12.95" customHeight="1" x14ac:dyDescent="0.2">
      <c r="A7" s="9" t="s">
        <v>573</v>
      </c>
      <c r="B7" s="26" t="s">
        <v>12</v>
      </c>
      <c r="C7" s="136">
        <v>6840</v>
      </c>
      <c r="D7" s="73">
        <f>C7*0.95</f>
        <v>6498</v>
      </c>
      <c r="E7" s="168"/>
      <c r="F7" s="128" t="s">
        <v>528</v>
      </c>
      <c r="G7" s="140" t="s">
        <v>12</v>
      </c>
      <c r="H7" s="137">
        <v>14</v>
      </c>
      <c r="I7" s="73">
        <f t="shared" ref="I7:I65" si="0">H7*0.95</f>
        <v>13.299999999999999</v>
      </c>
    </row>
    <row r="8" spans="1:9" ht="12.95" customHeight="1" x14ac:dyDescent="0.2">
      <c r="A8" s="9" t="s">
        <v>574</v>
      </c>
      <c r="B8" s="26" t="s">
        <v>386</v>
      </c>
      <c r="C8" s="136">
        <v>6240</v>
      </c>
      <c r="D8" s="73">
        <f t="shared" ref="D8:D30" si="1">C8*0.95</f>
        <v>5928</v>
      </c>
      <c r="E8" s="168"/>
      <c r="F8" s="128" t="s">
        <v>530</v>
      </c>
      <c r="G8" s="140" t="s">
        <v>12</v>
      </c>
      <c r="H8" s="137">
        <v>13</v>
      </c>
      <c r="I8" s="73">
        <f t="shared" si="0"/>
        <v>12.35</v>
      </c>
    </row>
    <row r="9" spans="1:9" ht="12.95" customHeight="1" x14ac:dyDescent="0.2">
      <c r="A9" s="9" t="s">
        <v>575</v>
      </c>
      <c r="B9" s="26" t="s">
        <v>12</v>
      </c>
      <c r="C9" s="136">
        <v>5880</v>
      </c>
      <c r="D9" s="73">
        <f t="shared" si="1"/>
        <v>5586</v>
      </c>
      <c r="E9" s="168"/>
      <c r="F9" s="128" t="s">
        <v>368</v>
      </c>
      <c r="G9" s="140" t="s">
        <v>12</v>
      </c>
      <c r="H9" s="137">
        <v>29</v>
      </c>
      <c r="I9" s="73">
        <f t="shared" si="0"/>
        <v>27.549999999999997</v>
      </c>
    </row>
    <row r="10" spans="1:9" ht="12.95" customHeight="1" x14ac:dyDescent="0.2">
      <c r="A10" s="9" t="s">
        <v>576</v>
      </c>
      <c r="B10" s="26" t="s">
        <v>12</v>
      </c>
      <c r="C10" s="136">
        <v>4800</v>
      </c>
      <c r="D10" s="73">
        <f t="shared" si="1"/>
        <v>4560</v>
      </c>
      <c r="E10" s="168"/>
      <c r="F10" s="128" t="s">
        <v>535</v>
      </c>
      <c r="G10" s="140" t="s">
        <v>12</v>
      </c>
      <c r="H10" s="137">
        <v>67</v>
      </c>
      <c r="I10" s="73">
        <f t="shared" si="0"/>
        <v>63.65</v>
      </c>
    </row>
    <row r="11" spans="1:9" ht="12.95" customHeight="1" x14ac:dyDescent="0.2">
      <c r="A11" s="9" t="s">
        <v>577</v>
      </c>
      <c r="B11" s="26" t="s">
        <v>386</v>
      </c>
      <c r="C11" s="136">
        <v>60000</v>
      </c>
      <c r="D11" s="73">
        <f t="shared" si="1"/>
        <v>57000</v>
      </c>
      <c r="E11" s="168"/>
      <c r="F11" s="128" t="s">
        <v>534</v>
      </c>
      <c r="G11" s="140" t="s">
        <v>12</v>
      </c>
      <c r="H11" s="137">
        <v>99</v>
      </c>
      <c r="I11" s="73">
        <f t="shared" si="0"/>
        <v>94.05</v>
      </c>
    </row>
    <row r="12" spans="1:9" ht="12.95" customHeight="1" x14ac:dyDescent="0.2">
      <c r="A12" s="9" t="s">
        <v>578</v>
      </c>
      <c r="B12" s="26" t="s">
        <v>12</v>
      </c>
      <c r="C12" s="136">
        <v>66000</v>
      </c>
      <c r="D12" s="73">
        <f t="shared" si="1"/>
        <v>62700</v>
      </c>
      <c r="E12" s="168"/>
      <c r="F12" s="128" t="s">
        <v>533</v>
      </c>
      <c r="G12" s="140" t="s">
        <v>12</v>
      </c>
      <c r="H12" s="137">
        <v>136</v>
      </c>
      <c r="I12" s="73">
        <f t="shared" si="0"/>
        <v>129.19999999999999</v>
      </c>
    </row>
    <row r="13" spans="1:9" ht="12.95" customHeight="1" x14ac:dyDescent="0.2">
      <c r="A13" s="9" t="s">
        <v>579</v>
      </c>
      <c r="B13" s="26" t="s">
        <v>386</v>
      </c>
      <c r="C13" s="136">
        <v>24000</v>
      </c>
      <c r="D13" s="73">
        <f t="shared" si="1"/>
        <v>22800</v>
      </c>
      <c r="E13" s="168"/>
      <c r="F13" s="128" t="s">
        <v>532</v>
      </c>
      <c r="G13" s="140" t="s">
        <v>12</v>
      </c>
      <c r="H13" s="137">
        <v>151</v>
      </c>
      <c r="I13" s="73">
        <f t="shared" si="0"/>
        <v>143.44999999999999</v>
      </c>
    </row>
    <row r="14" spans="1:9" ht="12.95" customHeight="1" x14ac:dyDescent="0.2">
      <c r="A14" s="9" t="s">
        <v>580</v>
      </c>
      <c r="B14" s="26" t="s">
        <v>12</v>
      </c>
      <c r="C14" s="136">
        <v>240</v>
      </c>
      <c r="D14" s="73">
        <f t="shared" si="1"/>
        <v>228</v>
      </c>
      <c r="E14" s="168"/>
      <c r="F14" s="128" t="s">
        <v>531</v>
      </c>
      <c r="G14" s="140" t="s">
        <v>12</v>
      </c>
      <c r="H14" s="137">
        <v>177</v>
      </c>
      <c r="I14" s="73">
        <f t="shared" si="0"/>
        <v>168.15</v>
      </c>
    </row>
    <row r="15" spans="1:9" ht="12.95" customHeight="1" x14ac:dyDescent="0.2">
      <c r="A15" s="170" t="s">
        <v>512</v>
      </c>
      <c r="B15" s="171"/>
      <c r="C15" s="171"/>
      <c r="D15" s="172"/>
      <c r="E15" s="168"/>
      <c r="F15" s="128" t="s">
        <v>536</v>
      </c>
      <c r="G15" s="140" t="s">
        <v>12</v>
      </c>
      <c r="H15" s="137">
        <v>177</v>
      </c>
      <c r="I15" s="73">
        <f t="shared" si="0"/>
        <v>168.15</v>
      </c>
    </row>
    <row r="16" spans="1:9" ht="12.95" customHeight="1" x14ac:dyDescent="0.2">
      <c r="A16" s="9" t="s">
        <v>513</v>
      </c>
      <c r="B16" s="26" t="s">
        <v>12</v>
      </c>
      <c r="C16" s="137">
        <v>263</v>
      </c>
      <c r="D16" s="73">
        <f t="shared" si="1"/>
        <v>249.85</v>
      </c>
      <c r="E16" s="168"/>
      <c r="F16" s="128" t="s">
        <v>537</v>
      </c>
      <c r="G16" s="140" t="s">
        <v>12</v>
      </c>
      <c r="H16" s="137">
        <v>175</v>
      </c>
      <c r="I16" s="73">
        <f t="shared" si="0"/>
        <v>166.25</v>
      </c>
    </row>
    <row r="17" spans="1:10" ht="12.95" customHeight="1" x14ac:dyDescent="0.2">
      <c r="A17" s="9" t="s">
        <v>514</v>
      </c>
      <c r="B17" s="26" t="s">
        <v>12</v>
      </c>
      <c r="C17" s="137">
        <v>336</v>
      </c>
      <c r="D17" s="73">
        <f t="shared" si="1"/>
        <v>319.2</v>
      </c>
      <c r="E17" s="168"/>
      <c r="F17" s="128" t="s">
        <v>538</v>
      </c>
      <c r="G17" s="140" t="s">
        <v>12</v>
      </c>
      <c r="H17" s="137">
        <v>177</v>
      </c>
      <c r="I17" s="73">
        <f t="shared" si="0"/>
        <v>168.15</v>
      </c>
    </row>
    <row r="18" spans="1:10" ht="12.95" customHeight="1" x14ac:dyDescent="0.2">
      <c r="A18" s="9" t="s">
        <v>515</v>
      </c>
      <c r="B18" s="26" t="s">
        <v>12</v>
      </c>
      <c r="C18" s="137">
        <v>386</v>
      </c>
      <c r="D18" s="73">
        <f t="shared" si="1"/>
        <v>366.7</v>
      </c>
      <c r="E18" s="168"/>
      <c r="F18" s="128" t="s">
        <v>539</v>
      </c>
      <c r="G18" s="140" t="s">
        <v>12</v>
      </c>
      <c r="H18" s="137">
        <v>181</v>
      </c>
      <c r="I18" s="73">
        <f t="shared" si="0"/>
        <v>171.95</v>
      </c>
    </row>
    <row r="19" spans="1:10" ht="12.95" customHeight="1" x14ac:dyDescent="0.2">
      <c r="A19" s="9" t="s">
        <v>516</v>
      </c>
      <c r="B19" s="26" t="s">
        <v>12</v>
      </c>
      <c r="C19" s="137">
        <v>437</v>
      </c>
      <c r="D19" s="73">
        <f t="shared" si="1"/>
        <v>415.15</v>
      </c>
      <c r="E19" s="168"/>
      <c r="F19" s="128" t="s">
        <v>540</v>
      </c>
      <c r="G19" s="140" t="s">
        <v>12</v>
      </c>
      <c r="H19" s="137">
        <v>187</v>
      </c>
      <c r="I19" s="73">
        <f t="shared" si="0"/>
        <v>177.65</v>
      </c>
    </row>
    <row r="20" spans="1:10" ht="12.95" customHeight="1" x14ac:dyDescent="0.2">
      <c r="A20" s="9" t="s">
        <v>517</v>
      </c>
      <c r="B20" s="26" t="s">
        <v>12</v>
      </c>
      <c r="C20" s="137">
        <v>500</v>
      </c>
      <c r="D20" s="73">
        <f t="shared" si="1"/>
        <v>475</v>
      </c>
      <c r="E20" s="168"/>
      <c r="F20" s="128" t="s">
        <v>581</v>
      </c>
      <c r="G20" s="140" t="s">
        <v>12</v>
      </c>
      <c r="H20" s="137">
        <v>187</v>
      </c>
      <c r="I20" s="73">
        <f t="shared" si="0"/>
        <v>177.65</v>
      </c>
    </row>
    <row r="21" spans="1:10" ht="12.95" customHeight="1" x14ac:dyDescent="0.2">
      <c r="A21" s="9" t="s">
        <v>518</v>
      </c>
      <c r="B21" s="26" t="s">
        <v>12</v>
      </c>
      <c r="C21" s="137">
        <v>661</v>
      </c>
      <c r="D21" s="73">
        <f t="shared" si="1"/>
        <v>627.94999999999993</v>
      </c>
      <c r="E21" s="168"/>
      <c r="F21" s="128" t="s">
        <v>542</v>
      </c>
      <c r="G21" s="140" t="s">
        <v>386</v>
      </c>
      <c r="H21" s="137">
        <v>187</v>
      </c>
      <c r="I21" s="73">
        <f t="shared" si="0"/>
        <v>177.65</v>
      </c>
    </row>
    <row r="22" spans="1:10" ht="12.95" customHeight="1" x14ac:dyDescent="0.2">
      <c r="A22" s="9" t="s">
        <v>519</v>
      </c>
      <c r="B22" s="26" t="s">
        <v>12</v>
      </c>
      <c r="C22" s="137">
        <v>704</v>
      </c>
      <c r="D22" s="73">
        <f t="shared" si="1"/>
        <v>668.8</v>
      </c>
      <c r="E22" s="168"/>
      <c r="F22" s="128" t="s">
        <v>541</v>
      </c>
      <c r="G22" s="140" t="s">
        <v>12</v>
      </c>
      <c r="H22" s="137">
        <v>187</v>
      </c>
      <c r="I22" s="73">
        <f t="shared" si="0"/>
        <v>177.65</v>
      </c>
    </row>
    <row r="23" spans="1:10" ht="12.95" customHeight="1" x14ac:dyDescent="0.2">
      <c r="A23" s="9" t="s">
        <v>520</v>
      </c>
      <c r="B23" s="26" t="s">
        <v>12</v>
      </c>
      <c r="C23" s="137">
        <v>778</v>
      </c>
      <c r="D23" s="73">
        <f t="shared" si="1"/>
        <v>739.09999999999991</v>
      </c>
      <c r="E23" s="168"/>
      <c r="F23" s="128" t="s">
        <v>529</v>
      </c>
      <c r="G23" s="140" t="s">
        <v>12</v>
      </c>
      <c r="H23" s="137">
        <v>198</v>
      </c>
      <c r="I23" s="73">
        <f t="shared" si="0"/>
        <v>188.1</v>
      </c>
    </row>
    <row r="24" spans="1:10" ht="12.95" customHeight="1" x14ac:dyDescent="0.2">
      <c r="A24" s="9" t="s">
        <v>521</v>
      </c>
      <c r="B24" s="26" t="s">
        <v>12</v>
      </c>
      <c r="C24" s="137">
        <v>932</v>
      </c>
      <c r="D24" s="73">
        <f t="shared" si="1"/>
        <v>885.4</v>
      </c>
      <c r="E24" s="168"/>
      <c r="F24" s="9" t="s">
        <v>543</v>
      </c>
      <c r="G24" s="129" t="s">
        <v>12</v>
      </c>
      <c r="H24" s="137">
        <v>17</v>
      </c>
      <c r="I24" s="73">
        <f t="shared" si="0"/>
        <v>16.149999999999999</v>
      </c>
    </row>
    <row r="25" spans="1:10" ht="12.95" customHeight="1" x14ac:dyDescent="0.2">
      <c r="A25" s="9" t="s">
        <v>522</v>
      </c>
      <c r="B25" s="26" t="s">
        <v>12</v>
      </c>
      <c r="C25" s="137">
        <v>1076</v>
      </c>
      <c r="D25" s="73">
        <f t="shared" si="1"/>
        <v>1022.1999999999999</v>
      </c>
      <c r="E25" s="168"/>
      <c r="F25" s="9" t="s">
        <v>544</v>
      </c>
      <c r="G25" s="129" t="s">
        <v>12</v>
      </c>
      <c r="H25" s="137">
        <v>14</v>
      </c>
      <c r="I25" s="73">
        <f t="shared" si="0"/>
        <v>13.299999999999999</v>
      </c>
      <c r="J25" s="61"/>
    </row>
    <row r="26" spans="1:10" ht="12.95" customHeight="1" x14ac:dyDescent="0.2">
      <c r="A26" s="9" t="s">
        <v>524</v>
      </c>
      <c r="B26" s="26" t="s">
        <v>12</v>
      </c>
      <c r="C26" s="137">
        <v>1111</v>
      </c>
      <c r="D26" s="73">
        <f t="shared" si="1"/>
        <v>1055.45</v>
      </c>
      <c r="E26" s="168"/>
      <c r="F26" s="9" t="s">
        <v>545</v>
      </c>
      <c r="G26" s="129" t="s">
        <v>12</v>
      </c>
      <c r="H26" s="137">
        <v>120</v>
      </c>
      <c r="I26" s="73">
        <f t="shared" si="0"/>
        <v>114</v>
      </c>
    </row>
    <row r="27" spans="1:10" ht="12.95" customHeight="1" x14ac:dyDescent="0.2">
      <c r="A27" s="9" t="s">
        <v>523</v>
      </c>
      <c r="B27" s="26" t="s">
        <v>12</v>
      </c>
      <c r="C27" s="137">
        <v>1538</v>
      </c>
      <c r="D27" s="73">
        <f t="shared" si="1"/>
        <v>1461.1</v>
      </c>
      <c r="E27" s="168"/>
      <c r="F27" s="9" t="s">
        <v>546</v>
      </c>
      <c r="G27" s="129" t="s">
        <v>12</v>
      </c>
      <c r="H27" s="137">
        <v>167</v>
      </c>
      <c r="I27" s="73">
        <f t="shared" si="0"/>
        <v>158.65</v>
      </c>
    </row>
    <row r="28" spans="1:10" ht="12.95" customHeight="1" x14ac:dyDescent="0.2">
      <c r="A28" s="9" t="s">
        <v>525</v>
      </c>
      <c r="B28" s="26" t="s">
        <v>12</v>
      </c>
      <c r="C28" s="137">
        <v>1612</v>
      </c>
      <c r="D28" s="73">
        <f t="shared" si="1"/>
        <v>1531.3999999999999</v>
      </c>
      <c r="E28" s="168"/>
      <c r="F28" s="9" t="s">
        <v>547</v>
      </c>
      <c r="G28" s="129" t="s">
        <v>12</v>
      </c>
      <c r="H28" s="137">
        <v>350</v>
      </c>
      <c r="I28" s="73">
        <f t="shared" si="0"/>
        <v>332.5</v>
      </c>
    </row>
    <row r="29" spans="1:10" ht="12.95" customHeight="1" x14ac:dyDescent="0.2">
      <c r="A29" s="9" t="s">
        <v>526</v>
      </c>
      <c r="B29" s="26" t="s">
        <v>12</v>
      </c>
      <c r="C29" s="137">
        <v>1932</v>
      </c>
      <c r="D29" s="73">
        <f t="shared" si="1"/>
        <v>1835.3999999999999</v>
      </c>
      <c r="E29" s="168"/>
      <c r="F29" s="9" t="s">
        <v>548</v>
      </c>
      <c r="G29" s="129" t="s">
        <v>12</v>
      </c>
      <c r="H29" s="137">
        <v>925</v>
      </c>
      <c r="I29" s="73">
        <f t="shared" si="0"/>
        <v>878.75</v>
      </c>
    </row>
    <row r="30" spans="1:10" ht="12.95" customHeight="1" x14ac:dyDescent="0.2">
      <c r="A30" s="9" t="s">
        <v>527</v>
      </c>
      <c r="B30" s="26" t="s">
        <v>12</v>
      </c>
      <c r="C30" s="137">
        <v>2484</v>
      </c>
      <c r="D30" s="73">
        <f t="shared" si="1"/>
        <v>2359.7999999999997</v>
      </c>
      <c r="E30" s="168"/>
      <c r="F30" s="9" t="s">
        <v>549</v>
      </c>
      <c r="G30" s="129" t="s">
        <v>12</v>
      </c>
      <c r="H30" s="137">
        <v>30</v>
      </c>
      <c r="I30" s="73">
        <f t="shared" si="0"/>
        <v>28.5</v>
      </c>
    </row>
    <row r="31" spans="1:10" ht="12.95" customHeight="1" x14ac:dyDescent="0.2">
      <c r="A31" s="170" t="s">
        <v>406</v>
      </c>
      <c r="B31" s="171"/>
      <c r="C31" s="171"/>
      <c r="D31" s="172"/>
      <c r="E31" s="168"/>
      <c r="F31" s="9" t="s">
        <v>550</v>
      </c>
      <c r="G31" s="129" t="s">
        <v>12</v>
      </c>
      <c r="H31" s="137">
        <v>28</v>
      </c>
      <c r="I31" s="73">
        <f t="shared" si="0"/>
        <v>26.599999999999998</v>
      </c>
    </row>
    <row r="32" spans="1:10" ht="12.95" customHeight="1" x14ac:dyDescent="0.2">
      <c r="A32" s="79" t="s">
        <v>639</v>
      </c>
      <c r="B32" s="80" t="s">
        <v>408</v>
      </c>
      <c r="C32" s="81"/>
      <c r="D32" s="139"/>
      <c r="E32" s="168"/>
      <c r="F32" s="9" t="s">
        <v>551</v>
      </c>
      <c r="G32" s="129" t="s">
        <v>386</v>
      </c>
      <c r="H32" s="137">
        <v>365</v>
      </c>
      <c r="I32" s="73">
        <f t="shared" si="0"/>
        <v>346.75</v>
      </c>
    </row>
    <row r="33" spans="1:9" ht="12.95" customHeight="1" x14ac:dyDescent="0.2">
      <c r="A33" s="79" t="s">
        <v>640</v>
      </c>
      <c r="B33" s="80" t="s">
        <v>408</v>
      </c>
      <c r="C33" s="81"/>
      <c r="D33" s="139"/>
      <c r="E33" s="168"/>
      <c r="F33" s="9" t="s">
        <v>552</v>
      </c>
      <c r="G33" s="129" t="s">
        <v>386</v>
      </c>
      <c r="H33" s="137">
        <v>280</v>
      </c>
      <c r="I33" s="73">
        <f t="shared" si="0"/>
        <v>266</v>
      </c>
    </row>
    <row r="34" spans="1:9" ht="12.95" customHeight="1" x14ac:dyDescent="0.2">
      <c r="A34" s="79" t="s">
        <v>641</v>
      </c>
      <c r="B34" s="80" t="s">
        <v>408</v>
      </c>
      <c r="C34" s="81"/>
      <c r="D34" s="139"/>
      <c r="E34" s="168"/>
      <c r="F34" s="9" t="s">
        <v>553</v>
      </c>
      <c r="G34" s="129" t="s">
        <v>12</v>
      </c>
      <c r="H34" s="137">
        <v>731</v>
      </c>
      <c r="I34" s="73">
        <f t="shared" si="0"/>
        <v>694.44999999999993</v>
      </c>
    </row>
    <row r="35" spans="1:9" ht="12.95" customHeight="1" x14ac:dyDescent="0.2">
      <c r="A35" s="79" t="s">
        <v>642</v>
      </c>
      <c r="B35" s="80" t="s">
        <v>408</v>
      </c>
      <c r="C35" s="81"/>
      <c r="D35" s="139"/>
      <c r="E35" s="168"/>
      <c r="F35" s="9" t="s">
        <v>614</v>
      </c>
      <c r="G35" s="129" t="s">
        <v>12</v>
      </c>
      <c r="H35" s="137">
        <v>117</v>
      </c>
      <c r="I35" s="73">
        <f t="shared" si="0"/>
        <v>111.14999999999999</v>
      </c>
    </row>
    <row r="36" spans="1:9" ht="12.95" customHeight="1" x14ac:dyDescent="0.2">
      <c r="A36" s="79" t="s">
        <v>643</v>
      </c>
      <c r="B36" s="80" t="s">
        <v>408</v>
      </c>
      <c r="C36" s="81"/>
      <c r="D36" s="139"/>
      <c r="E36" s="168"/>
      <c r="F36" s="9" t="s">
        <v>613</v>
      </c>
      <c r="G36" s="129" t="s">
        <v>12</v>
      </c>
      <c r="H36" s="137">
        <v>108</v>
      </c>
      <c r="I36" s="73">
        <f t="shared" si="0"/>
        <v>102.6</v>
      </c>
    </row>
    <row r="37" spans="1:9" ht="12.95" customHeight="1" x14ac:dyDescent="0.2">
      <c r="A37" s="79" t="s">
        <v>644</v>
      </c>
      <c r="B37" s="80" t="s">
        <v>408</v>
      </c>
      <c r="C37" s="81"/>
      <c r="D37" s="139"/>
      <c r="E37" s="168"/>
      <c r="F37" s="9" t="s">
        <v>554</v>
      </c>
      <c r="G37" s="129" t="s">
        <v>12</v>
      </c>
      <c r="H37" s="137">
        <v>498</v>
      </c>
      <c r="I37" s="73">
        <f t="shared" si="0"/>
        <v>473.09999999999997</v>
      </c>
    </row>
    <row r="38" spans="1:9" ht="12.95" customHeight="1" x14ac:dyDescent="0.2">
      <c r="A38" s="9" t="s">
        <v>407</v>
      </c>
      <c r="B38" s="26" t="s">
        <v>408</v>
      </c>
      <c r="C38" s="137">
        <v>46</v>
      </c>
      <c r="D38" s="73">
        <f t="shared" ref="D38:D57" si="2">C38*0.95</f>
        <v>43.699999999999996</v>
      </c>
      <c r="E38" s="168"/>
      <c r="F38" s="9" t="s">
        <v>555</v>
      </c>
      <c r="G38" s="129" t="s">
        <v>12</v>
      </c>
      <c r="H38" s="137">
        <v>305</v>
      </c>
      <c r="I38" s="73">
        <f t="shared" si="0"/>
        <v>289.75</v>
      </c>
    </row>
    <row r="39" spans="1:9" ht="12.95" customHeight="1" x14ac:dyDescent="0.2">
      <c r="A39" s="9" t="s">
        <v>409</v>
      </c>
      <c r="B39" s="26" t="s">
        <v>408</v>
      </c>
      <c r="C39" s="137">
        <v>36</v>
      </c>
      <c r="D39" s="73">
        <f t="shared" si="2"/>
        <v>34.199999999999996</v>
      </c>
      <c r="E39" s="168"/>
      <c r="F39" s="9" t="s">
        <v>556</v>
      </c>
      <c r="G39" s="129" t="s">
        <v>12</v>
      </c>
      <c r="H39" s="137">
        <v>204</v>
      </c>
      <c r="I39" s="73">
        <f t="shared" si="0"/>
        <v>193.79999999999998</v>
      </c>
    </row>
    <row r="40" spans="1:9" ht="12.95" customHeight="1" x14ac:dyDescent="0.2">
      <c r="A40" s="9" t="s">
        <v>410</v>
      </c>
      <c r="B40" s="26" t="s">
        <v>408</v>
      </c>
      <c r="C40" s="137">
        <v>61</v>
      </c>
      <c r="D40" s="73">
        <f t="shared" si="2"/>
        <v>57.949999999999996</v>
      </c>
      <c r="E40" s="168"/>
      <c r="F40" s="9" t="s">
        <v>558</v>
      </c>
      <c r="G40" s="129" t="s">
        <v>12</v>
      </c>
      <c r="H40" s="137">
        <v>291</v>
      </c>
      <c r="I40" s="73">
        <f t="shared" si="0"/>
        <v>276.45</v>
      </c>
    </row>
    <row r="41" spans="1:9" ht="12.95" customHeight="1" x14ac:dyDescent="0.2">
      <c r="A41" s="9" t="s">
        <v>411</v>
      </c>
      <c r="B41" s="26" t="s">
        <v>408</v>
      </c>
      <c r="C41" s="137">
        <v>57</v>
      </c>
      <c r="D41" s="73">
        <f t="shared" si="2"/>
        <v>54.15</v>
      </c>
      <c r="E41" s="168"/>
      <c r="F41" s="9" t="s">
        <v>557</v>
      </c>
      <c r="G41" s="129" t="s">
        <v>12</v>
      </c>
      <c r="H41" s="137">
        <v>477</v>
      </c>
      <c r="I41" s="73">
        <f t="shared" si="0"/>
        <v>453.15</v>
      </c>
    </row>
    <row r="42" spans="1:9" ht="12.95" customHeight="1" x14ac:dyDescent="0.2">
      <c r="A42" s="170" t="s">
        <v>427</v>
      </c>
      <c r="B42" s="171"/>
      <c r="C42" s="171"/>
      <c r="D42" s="172"/>
      <c r="E42" s="168"/>
      <c r="F42" s="9" t="s">
        <v>559</v>
      </c>
      <c r="G42" s="129" t="s">
        <v>12</v>
      </c>
      <c r="H42" s="137">
        <v>85</v>
      </c>
      <c r="I42" s="73">
        <f t="shared" si="0"/>
        <v>80.75</v>
      </c>
    </row>
    <row r="43" spans="1:9" ht="12.95" customHeight="1" x14ac:dyDescent="0.2">
      <c r="A43" s="9" t="s">
        <v>421</v>
      </c>
      <c r="B43" s="26" t="s">
        <v>12</v>
      </c>
      <c r="C43" s="137">
        <v>3380</v>
      </c>
      <c r="D43" s="73">
        <f t="shared" si="2"/>
        <v>3211</v>
      </c>
      <c r="E43" s="168"/>
      <c r="F43" s="9" t="s">
        <v>560</v>
      </c>
      <c r="G43" s="129" t="s">
        <v>12</v>
      </c>
      <c r="H43" s="137">
        <v>112</v>
      </c>
      <c r="I43" s="73">
        <f t="shared" si="0"/>
        <v>106.39999999999999</v>
      </c>
    </row>
    <row r="44" spans="1:9" ht="12.95" customHeight="1" x14ac:dyDescent="0.2">
      <c r="A44" s="9" t="s">
        <v>422</v>
      </c>
      <c r="B44" s="26" t="s">
        <v>12</v>
      </c>
      <c r="C44" s="137">
        <v>4420</v>
      </c>
      <c r="D44" s="73">
        <f t="shared" si="2"/>
        <v>4199</v>
      </c>
      <c r="E44" s="168"/>
      <c r="F44" s="9" t="s">
        <v>561</v>
      </c>
      <c r="G44" s="129" t="s">
        <v>12</v>
      </c>
      <c r="H44" s="137">
        <v>499</v>
      </c>
      <c r="I44" s="73">
        <f t="shared" si="0"/>
        <v>474.04999999999995</v>
      </c>
    </row>
    <row r="45" spans="1:9" ht="12.95" customHeight="1" x14ac:dyDescent="0.2">
      <c r="A45" s="9" t="s">
        <v>423</v>
      </c>
      <c r="B45" s="26" t="s">
        <v>12</v>
      </c>
      <c r="C45" s="137">
        <v>5850</v>
      </c>
      <c r="D45" s="73">
        <f t="shared" si="2"/>
        <v>5557.5</v>
      </c>
      <c r="E45" s="168"/>
      <c r="F45" s="9" t="s">
        <v>562</v>
      </c>
      <c r="G45" s="129" t="s">
        <v>12</v>
      </c>
      <c r="H45" s="137">
        <v>121</v>
      </c>
      <c r="I45" s="73">
        <f t="shared" si="0"/>
        <v>114.94999999999999</v>
      </c>
    </row>
    <row r="46" spans="1:9" ht="12.95" customHeight="1" x14ac:dyDescent="0.2">
      <c r="A46" s="9" t="s">
        <v>424</v>
      </c>
      <c r="B46" s="26" t="s">
        <v>12</v>
      </c>
      <c r="C46" s="137">
        <v>5460</v>
      </c>
      <c r="D46" s="73">
        <f t="shared" si="2"/>
        <v>5187</v>
      </c>
      <c r="E46" s="168"/>
      <c r="F46" s="9" t="s">
        <v>563</v>
      </c>
      <c r="G46" s="129" t="s">
        <v>386</v>
      </c>
      <c r="H46" s="137">
        <v>499</v>
      </c>
      <c r="I46" s="73">
        <f t="shared" si="0"/>
        <v>474.04999999999995</v>
      </c>
    </row>
    <row r="47" spans="1:9" ht="12.95" customHeight="1" x14ac:dyDescent="0.2">
      <c r="A47" s="9" t="s">
        <v>425</v>
      </c>
      <c r="B47" s="26" t="s">
        <v>12</v>
      </c>
      <c r="C47" s="137">
        <v>14040</v>
      </c>
      <c r="D47" s="73">
        <f t="shared" si="2"/>
        <v>13338</v>
      </c>
      <c r="E47" s="168"/>
      <c r="F47" s="9" t="s">
        <v>0</v>
      </c>
      <c r="G47" s="129" t="s">
        <v>12</v>
      </c>
      <c r="H47" s="137">
        <v>31</v>
      </c>
      <c r="I47" s="73">
        <f t="shared" si="0"/>
        <v>29.45</v>
      </c>
    </row>
    <row r="48" spans="1:9" ht="12.95" customHeight="1" x14ac:dyDescent="0.2">
      <c r="A48" s="9" t="s">
        <v>426</v>
      </c>
      <c r="B48" s="26" t="s">
        <v>12</v>
      </c>
      <c r="C48" s="137">
        <v>21840</v>
      </c>
      <c r="D48" s="73">
        <f t="shared" si="2"/>
        <v>20748</v>
      </c>
      <c r="E48" s="168"/>
      <c r="F48" s="9" t="s">
        <v>1</v>
      </c>
      <c r="G48" s="129" t="s">
        <v>12</v>
      </c>
      <c r="H48" s="137">
        <v>53</v>
      </c>
      <c r="I48" s="73">
        <f t="shared" si="0"/>
        <v>50.349999999999994</v>
      </c>
    </row>
    <row r="49" spans="1:9" ht="12.95" customHeight="1" x14ac:dyDescent="0.2">
      <c r="A49" s="9" t="s">
        <v>428</v>
      </c>
      <c r="B49" s="26" t="s">
        <v>12</v>
      </c>
      <c r="C49" s="137">
        <v>1430</v>
      </c>
      <c r="D49" s="73">
        <f t="shared" si="2"/>
        <v>1358.5</v>
      </c>
      <c r="E49" s="168"/>
      <c r="F49" s="9" t="s">
        <v>7</v>
      </c>
      <c r="G49" s="129" t="s">
        <v>12</v>
      </c>
      <c r="H49" s="137">
        <v>8</v>
      </c>
      <c r="I49" s="73">
        <f t="shared" si="0"/>
        <v>7.6</v>
      </c>
    </row>
    <row r="50" spans="1:9" ht="12.95" customHeight="1" x14ac:dyDescent="0.2">
      <c r="A50" s="9" t="s">
        <v>429</v>
      </c>
      <c r="B50" s="26" t="s">
        <v>12</v>
      </c>
      <c r="C50" s="137">
        <v>3120</v>
      </c>
      <c r="D50" s="73">
        <f t="shared" si="2"/>
        <v>2964</v>
      </c>
      <c r="E50" s="168"/>
      <c r="F50" s="9" t="s">
        <v>290</v>
      </c>
      <c r="G50" s="129" t="s">
        <v>12</v>
      </c>
      <c r="H50" s="137">
        <v>338</v>
      </c>
      <c r="I50" s="73">
        <f t="shared" si="0"/>
        <v>321.09999999999997</v>
      </c>
    </row>
    <row r="51" spans="1:9" ht="12.95" customHeight="1" x14ac:dyDescent="0.2">
      <c r="A51" s="9" t="s">
        <v>430</v>
      </c>
      <c r="B51" s="26" t="s">
        <v>12</v>
      </c>
      <c r="C51" s="137">
        <v>6240</v>
      </c>
      <c r="D51" s="73">
        <f t="shared" si="2"/>
        <v>5928</v>
      </c>
      <c r="E51" s="168"/>
      <c r="F51" s="9" t="s">
        <v>287</v>
      </c>
      <c r="G51" s="129" t="s">
        <v>12</v>
      </c>
      <c r="H51" s="137">
        <v>447</v>
      </c>
      <c r="I51" s="73">
        <f t="shared" si="0"/>
        <v>424.65</v>
      </c>
    </row>
    <row r="52" spans="1:9" ht="12.95" customHeight="1" x14ac:dyDescent="0.2">
      <c r="A52" s="9" t="s">
        <v>431</v>
      </c>
      <c r="B52" s="26" t="s">
        <v>12</v>
      </c>
      <c r="C52" s="137">
        <v>11050</v>
      </c>
      <c r="D52" s="73">
        <f t="shared" si="2"/>
        <v>10497.5</v>
      </c>
      <c r="E52" s="168"/>
      <c r="F52" s="9" t="s">
        <v>417</v>
      </c>
      <c r="G52" s="129" t="s">
        <v>12</v>
      </c>
      <c r="H52" s="137">
        <v>498</v>
      </c>
      <c r="I52" s="73">
        <f t="shared" si="0"/>
        <v>473.09999999999997</v>
      </c>
    </row>
    <row r="53" spans="1:9" ht="12.95" customHeight="1" x14ac:dyDescent="0.2">
      <c r="A53" s="9" t="s">
        <v>572</v>
      </c>
      <c r="B53" s="26" t="s">
        <v>12</v>
      </c>
      <c r="C53" s="137">
        <v>13650</v>
      </c>
      <c r="D53" s="73">
        <f t="shared" si="2"/>
        <v>12967.5</v>
      </c>
      <c r="E53" s="168"/>
      <c r="F53" s="9" t="s">
        <v>418</v>
      </c>
      <c r="G53" s="129" t="s">
        <v>12</v>
      </c>
      <c r="H53" s="137">
        <v>1047</v>
      </c>
      <c r="I53" s="73">
        <f t="shared" si="0"/>
        <v>994.65</v>
      </c>
    </row>
    <row r="54" spans="1:9" ht="12.95" customHeight="1" x14ac:dyDescent="0.2">
      <c r="A54" s="9" t="s">
        <v>432</v>
      </c>
      <c r="B54" s="26" t="s">
        <v>12</v>
      </c>
      <c r="C54" s="137">
        <v>15600</v>
      </c>
      <c r="D54" s="73">
        <f t="shared" si="2"/>
        <v>14820</v>
      </c>
      <c r="E54" s="168"/>
      <c r="F54" s="9" t="s">
        <v>419</v>
      </c>
      <c r="G54" s="129" t="s">
        <v>12</v>
      </c>
      <c r="H54" s="137">
        <v>2539</v>
      </c>
      <c r="I54" s="73">
        <f t="shared" si="0"/>
        <v>2412.0499999999997</v>
      </c>
    </row>
    <row r="55" spans="1:9" ht="12.95" customHeight="1" x14ac:dyDescent="0.2">
      <c r="A55" s="9" t="s">
        <v>433</v>
      </c>
      <c r="B55" s="26" t="s">
        <v>12</v>
      </c>
      <c r="C55" s="137">
        <v>20180</v>
      </c>
      <c r="D55" s="73">
        <f t="shared" si="2"/>
        <v>19171</v>
      </c>
      <c r="E55" s="168"/>
      <c r="F55" s="9" t="s">
        <v>564</v>
      </c>
      <c r="G55" s="129" t="s">
        <v>12</v>
      </c>
      <c r="H55" s="137">
        <v>60</v>
      </c>
      <c r="I55" s="73">
        <f t="shared" si="0"/>
        <v>57</v>
      </c>
    </row>
    <row r="56" spans="1:9" ht="12.95" customHeight="1" x14ac:dyDescent="0.2">
      <c r="A56" s="9" t="s">
        <v>434</v>
      </c>
      <c r="B56" s="26" t="s">
        <v>12</v>
      </c>
      <c r="C56" s="137">
        <v>4810</v>
      </c>
      <c r="D56" s="73">
        <f t="shared" si="2"/>
        <v>4569.5</v>
      </c>
      <c r="E56" s="168"/>
      <c r="F56" s="9" t="s">
        <v>565</v>
      </c>
      <c r="G56" s="129" t="s">
        <v>12</v>
      </c>
      <c r="H56" s="137">
        <v>332</v>
      </c>
      <c r="I56" s="73">
        <f t="shared" si="0"/>
        <v>315.39999999999998</v>
      </c>
    </row>
    <row r="57" spans="1:9" ht="12.95" customHeight="1" x14ac:dyDescent="0.2">
      <c r="A57" s="9" t="s">
        <v>435</v>
      </c>
      <c r="B57" s="26" t="s">
        <v>12</v>
      </c>
      <c r="C57" s="137">
        <v>33800</v>
      </c>
      <c r="D57" s="73">
        <f t="shared" si="2"/>
        <v>32110</v>
      </c>
      <c r="E57" s="168"/>
      <c r="F57" s="9" t="s">
        <v>566</v>
      </c>
      <c r="G57" s="129" t="s">
        <v>12</v>
      </c>
      <c r="H57" s="137">
        <v>22</v>
      </c>
      <c r="I57" s="73">
        <f t="shared" si="0"/>
        <v>20.9</v>
      </c>
    </row>
    <row r="58" spans="1:9" ht="12.95" customHeight="1" x14ac:dyDescent="0.2">
      <c r="A58" s="176" t="s">
        <v>736</v>
      </c>
      <c r="B58" s="177"/>
      <c r="C58" s="177"/>
      <c r="D58" s="177"/>
      <c r="E58" s="168"/>
      <c r="F58" s="9" t="s">
        <v>420</v>
      </c>
      <c r="G58" s="129" t="s">
        <v>12</v>
      </c>
      <c r="H58" s="137">
        <v>5</v>
      </c>
      <c r="I58" s="73">
        <f t="shared" si="0"/>
        <v>4.75</v>
      </c>
    </row>
    <row r="59" spans="1:9" ht="12.95" customHeight="1" x14ac:dyDescent="0.2">
      <c r="A59" s="178" t="s">
        <v>737</v>
      </c>
      <c r="B59" s="179"/>
      <c r="C59" s="179"/>
      <c r="D59" s="179"/>
      <c r="E59" s="168"/>
      <c r="F59" s="9" t="s">
        <v>567</v>
      </c>
      <c r="G59" s="129" t="s">
        <v>12</v>
      </c>
      <c r="H59" s="137">
        <v>9</v>
      </c>
      <c r="I59" s="73">
        <f t="shared" si="0"/>
        <v>8.5499999999999989</v>
      </c>
    </row>
    <row r="60" spans="1:9" ht="12.95" customHeight="1" x14ac:dyDescent="0.2">
      <c r="A60" s="84" t="s">
        <v>370</v>
      </c>
      <c r="B60" s="91" t="s">
        <v>12</v>
      </c>
      <c r="C60" s="137">
        <v>976</v>
      </c>
      <c r="D60" s="73">
        <f t="shared" ref="D60:D78" si="3">C60*0.95</f>
        <v>927.19999999999993</v>
      </c>
      <c r="E60" s="168"/>
      <c r="F60" s="9" t="s">
        <v>568</v>
      </c>
      <c r="G60" s="129" t="s">
        <v>12</v>
      </c>
      <c r="H60" s="137">
        <v>19</v>
      </c>
      <c r="I60" s="73">
        <f t="shared" si="0"/>
        <v>18.05</v>
      </c>
    </row>
    <row r="61" spans="1:9" ht="12.95" customHeight="1" x14ac:dyDescent="0.2">
      <c r="A61" s="84" t="s">
        <v>369</v>
      </c>
      <c r="B61" s="91" t="s">
        <v>12</v>
      </c>
      <c r="C61" s="137">
        <v>1583</v>
      </c>
      <c r="D61" s="73">
        <f t="shared" si="3"/>
        <v>1503.85</v>
      </c>
      <c r="E61" s="168"/>
      <c r="F61" s="9" t="s">
        <v>569</v>
      </c>
      <c r="G61" s="129" t="s">
        <v>12</v>
      </c>
      <c r="H61" s="137">
        <v>121</v>
      </c>
      <c r="I61" s="73">
        <f t="shared" si="0"/>
        <v>114.94999999999999</v>
      </c>
    </row>
    <row r="62" spans="1:9" ht="12.95" customHeight="1" x14ac:dyDescent="0.2">
      <c r="A62" s="84" t="s">
        <v>738</v>
      </c>
      <c r="B62" s="91" t="s">
        <v>12</v>
      </c>
      <c r="C62" s="137">
        <v>3908</v>
      </c>
      <c r="D62" s="73">
        <f t="shared" si="3"/>
        <v>3712.6</v>
      </c>
      <c r="E62" s="168"/>
      <c r="F62" s="9" t="s">
        <v>570</v>
      </c>
      <c r="G62" s="129" t="s">
        <v>12</v>
      </c>
      <c r="H62" s="137">
        <v>22</v>
      </c>
      <c r="I62" s="73">
        <f t="shared" si="0"/>
        <v>20.9</v>
      </c>
    </row>
    <row r="63" spans="1:9" ht="12.95" customHeight="1" x14ac:dyDescent="0.2">
      <c r="A63" s="84" t="s">
        <v>739</v>
      </c>
      <c r="B63" s="91" t="s">
        <v>12</v>
      </c>
      <c r="C63" s="137">
        <v>3385</v>
      </c>
      <c r="D63" s="73">
        <f t="shared" si="3"/>
        <v>3215.75</v>
      </c>
      <c r="E63" s="168"/>
      <c r="F63" s="9" t="s">
        <v>571</v>
      </c>
      <c r="G63" s="129" t="s">
        <v>12</v>
      </c>
      <c r="H63" s="137">
        <v>32</v>
      </c>
      <c r="I63" s="73">
        <f t="shared" si="0"/>
        <v>30.4</v>
      </c>
    </row>
    <row r="64" spans="1:9" ht="12.95" customHeight="1" x14ac:dyDescent="0.2">
      <c r="A64" s="84" t="s">
        <v>740</v>
      </c>
      <c r="B64" s="89" t="s">
        <v>12</v>
      </c>
      <c r="C64" s="137">
        <v>6821</v>
      </c>
      <c r="D64" s="73">
        <f t="shared" si="3"/>
        <v>6479.95</v>
      </c>
      <c r="E64" s="168"/>
      <c r="F64" s="9" t="s">
        <v>438</v>
      </c>
      <c r="G64" s="129" t="s">
        <v>386</v>
      </c>
      <c r="H64" s="137">
        <v>3</v>
      </c>
      <c r="I64" s="73">
        <f t="shared" si="0"/>
        <v>2.8499999999999996</v>
      </c>
    </row>
    <row r="65" spans="1:9" ht="12.95" customHeight="1" x14ac:dyDescent="0.2">
      <c r="A65" s="84" t="s">
        <v>741</v>
      </c>
      <c r="B65" s="89" t="s">
        <v>12</v>
      </c>
      <c r="C65" s="137">
        <v>3435</v>
      </c>
      <c r="D65" s="73">
        <f t="shared" si="3"/>
        <v>3263.25</v>
      </c>
      <c r="E65" s="168"/>
      <c r="F65" s="9" t="s">
        <v>439</v>
      </c>
      <c r="G65" s="129" t="s">
        <v>12</v>
      </c>
      <c r="H65" s="137">
        <v>2</v>
      </c>
      <c r="I65" s="73">
        <f t="shared" si="0"/>
        <v>1.9</v>
      </c>
    </row>
    <row r="66" spans="1:9" ht="12.95" customHeight="1" x14ac:dyDescent="0.2">
      <c r="A66" s="84" t="s">
        <v>742</v>
      </c>
      <c r="B66" s="89" t="s">
        <v>12</v>
      </c>
      <c r="C66" s="137">
        <v>6821</v>
      </c>
      <c r="D66" s="73">
        <f t="shared" si="3"/>
        <v>6479.95</v>
      </c>
      <c r="E66" s="168"/>
    </row>
    <row r="67" spans="1:9" ht="12.95" customHeight="1" x14ac:dyDescent="0.2">
      <c r="A67" s="84" t="s">
        <v>371</v>
      </c>
      <c r="B67" s="89" t="s">
        <v>12</v>
      </c>
      <c r="C67" s="137">
        <v>2274</v>
      </c>
      <c r="D67" s="73">
        <f t="shared" si="3"/>
        <v>2160.2999999999997</v>
      </c>
      <c r="E67" s="168"/>
    </row>
    <row r="68" spans="1:9" ht="12.95" customHeight="1" x14ac:dyDescent="0.2">
      <c r="A68" s="84" t="s">
        <v>372</v>
      </c>
      <c r="B68" s="89" t="s">
        <v>12</v>
      </c>
      <c r="C68" s="137">
        <v>2274</v>
      </c>
      <c r="D68" s="73">
        <f t="shared" si="3"/>
        <v>2160.2999999999997</v>
      </c>
      <c r="E68" s="168"/>
    </row>
    <row r="69" spans="1:9" ht="12.95" customHeight="1" x14ac:dyDescent="0.2">
      <c r="A69" s="84" t="s">
        <v>373</v>
      </c>
      <c r="B69" s="89" t="s">
        <v>12</v>
      </c>
      <c r="C69" s="137">
        <v>6736</v>
      </c>
      <c r="D69" s="73">
        <f t="shared" si="3"/>
        <v>6399.2</v>
      </c>
      <c r="E69" s="168"/>
    </row>
    <row r="70" spans="1:9" ht="12.95" customHeight="1" x14ac:dyDescent="0.2">
      <c r="A70" s="90" t="s">
        <v>374</v>
      </c>
      <c r="B70" s="89" t="s">
        <v>12</v>
      </c>
      <c r="C70" s="137">
        <v>825</v>
      </c>
      <c r="D70" s="73">
        <f t="shared" si="3"/>
        <v>783.75</v>
      </c>
      <c r="E70" s="168"/>
    </row>
    <row r="71" spans="1:9" ht="12.95" customHeight="1" x14ac:dyDescent="0.2">
      <c r="A71" s="90" t="s">
        <v>743</v>
      </c>
      <c r="B71" s="89" t="s">
        <v>12</v>
      </c>
      <c r="C71" s="137">
        <v>2443</v>
      </c>
      <c r="D71" s="73">
        <f t="shared" si="3"/>
        <v>2320.85</v>
      </c>
      <c r="E71" s="168"/>
    </row>
    <row r="72" spans="1:9" ht="12.95" customHeight="1" x14ac:dyDescent="0.2">
      <c r="A72" s="90" t="s">
        <v>744</v>
      </c>
      <c r="B72" s="89" t="s">
        <v>12</v>
      </c>
      <c r="C72" s="137">
        <v>2443</v>
      </c>
      <c r="D72" s="73">
        <f t="shared" si="3"/>
        <v>2320.85</v>
      </c>
      <c r="E72" s="168"/>
    </row>
    <row r="73" spans="1:9" ht="12.95" customHeight="1" x14ac:dyDescent="0.2">
      <c r="A73" s="90" t="s">
        <v>745</v>
      </c>
      <c r="B73" s="89" t="s">
        <v>12</v>
      </c>
      <c r="C73" s="137">
        <v>2443</v>
      </c>
      <c r="D73" s="73">
        <f t="shared" si="3"/>
        <v>2320.85</v>
      </c>
      <c r="E73" s="168"/>
    </row>
    <row r="74" spans="1:9" ht="12.95" customHeight="1" x14ac:dyDescent="0.2">
      <c r="A74" s="90" t="s">
        <v>746</v>
      </c>
      <c r="B74" s="89" t="s">
        <v>12</v>
      </c>
      <c r="C74" s="137">
        <v>2443</v>
      </c>
      <c r="D74" s="73">
        <f t="shared" si="3"/>
        <v>2320.85</v>
      </c>
      <c r="E74" s="168"/>
    </row>
    <row r="75" spans="1:9" ht="12.95" customHeight="1" x14ac:dyDescent="0.2">
      <c r="A75" s="90" t="s">
        <v>747</v>
      </c>
      <c r="B75" s="89" t="s">
        <v>12</v>
      </c>
      <c r="C75" s="137">
        <v>2443</v>
      </c>
      <c r="D75" s="73">
        <f t="shared" si="3"/>
        <v>2320.85</v>
      </c>
      <c r="E75" s="168"/>
    </row>
    <row r="76" spans="1:9" ht="12.95" customHeight="1" x14ac:dyDescent="0.2">
      <c r="A76" s="90" t="s">
        <v>748</v>
      </c>
      <c r="B76" s="89" t="s">
        <v>12</v>
      </c>
      <c r="C76" s="137">
        <v>1145</v>
      </c>
      <c r="D76" s="73">
        <f t="shared" si="3"/>
        <v>1087.75</v>
      </c>
    </row>
    <row r="77" spans="1:9" ht="12.95" customHeight="1" x14ac:dyDescent="0.2">
      <c r="A77" s="90" t="s">
        <v>749</v>
      </c>
      <c r="B77" s="89" t="s">
        <v>12</v>
      </c>
      <c r="C77" s="137">
        <v>3200</v>
      </c>
      <c r="D77" s="73">
        <f t="shared" si="3"/>
        <v>3040</v>
      </c>
    </row>
    <row r="78" spans="1:9" ht="12.95" customHeight="1" x14ac:dyDescent="0.2">
      <c r="A78" s="90" t="s">
        <v>375</v>
      </c>
      <c r="B78" s="89" t="s">
        <v>12</v>
      </c>
      <c r="C78" s="137">
        <v>336</v>
      </c>
      <c r="D78" s="73">
        <f t="shared" si="3"/>
        <v>319.2</v>
      </c>
    </row>
  </sheetData>
  <mergeCells count="12">
    <mergeCell ref="A31:D31"/>
    <mergeCell ref="A42:D42"/>
    <mergeCell ref="F6:I6"/>
    <mergeCell ref="A1:I1"/>
    <mergeCell ref="A2:I2"/>
    <mergeCell ref="A3:I3"/>
    <mergeCell ref="A4:I4"/>
    <mergeCell ref="E5:E75"/>
    <mergeCell ref="A6:D6"/>
    <mergeCell ref="A15:D15"/>
    <mergeCell ref="A58:D58"/>
    <mergeCell ref="A59:D59"/>
  </mergeCells>
  <phoneticPr fontId="0" type="noConversion"/>
  <printOptions horizontalCentered="1"/>
  <pageMargins left="0.39370078740157483" right="0.39370078740157483" top="0.39370078740157483" bottom="0.39370078740157483" header="0" footer="0"/>
  <pageSetup paperSize="9" scale="6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4"/>
  <sheetViews>
    <sheetView zoomScaleSheetLayoutView="100" workbookViewId="0">
      <selection activeCell="K1" sqref="K1"/>
    </sheetView>
  </sheetViews>
  <sheetFormatPr defaultRowHeight="12.75" x14ac:dyDescent="0.2"/>
  <cols>
    <col min="1" max="1" width="39.85546875" customWidth="1"/>
    <col min="2" max="2" width="4.28515625" customWidth="1"/>
    <col min="3" max="3" width="9.42578125" style="138" customWidth="1"/>
    <col min="4" max="4" width="8.7109375" customWidth="1"/>
    <col min="5" max="5" width="1.28515625" customWidth="1"/>
    <col min="6" max="6" width="40.5703125" customWidth="1"/>
    <col min="7" max="7" width="4.28515625" customWidth="1"/>
    <col min="8" max="8" width="9.42578125" style="138" customWidth="1"/>
    <col min="9" max="9" width="9.140625" customWidth="1"/>
  </cols>
  <sheetData>
    <row r="1" spans="1:9" ht="120" customHeight="1" x14ac:dyDescent="0.2">
      <c r="A1" s="157"/>
      <c r="B1" s="157"/>
      <c r="C1" s="157"/>
      <c r="D1" s="157"/>
      <c r="E1" s="157"/>
      <c r="F1" s="157"/>
      <c r="G1" s="157"/>
      <c r="H1" s="157"/>
      <c r="I1" s="157"/>
    </row>
    <row r="2" spans="1:9" ht="11.25" customHeight="1" x14ac:dyDescent="0.25">
      <c r="A2" s="159" t="s">
        <v>979</v>
      </c>
      <c r="B2" s="160"/>
      <c r="C2" s="160"/>
      <c r="D2" s="160"/>
      <c r="E2" s="160"/>
      <c r="F2" s="161"/>
      <c r="G2" s="192"/>
      <c r="H2" s="192"/>
      <c r="I2" s="192"/>
    </row>
    <row r="3" spans="1:9" ht="13.5" customHeight="1" x14ac:dyDescent="0.2"/>
    <row r="4" spans="1:9" ht="13.5" customHeight="1" x14ac:dyDescent="0.25">
      <c r="A4" s="163" t="s">
        <v>376</v>
      </c>
      <c r="B4" s="163"/>
      <c r="C4" s="163"/>
      <c r="D4" s="163"/>
      <c r="E4" s="163"/>
      <c r="F4" s="163"/>
      <c r="G4" s="192"/>
      <c r="H4" s="192"/>
      <c r="I4" s="192"/>
    </row>
    <row r="5" spans="1:9" ht="12" customHeight="1" x14ac:dyDescent="0.2">
      <c r="A5" s="185" t="s">
        <v>647</v>
      </c>
      <c r="B5" s="193"/>
      <c r="C5" s="193"/>
      <c r="D5" s="193"/>
      <c r="E5" s="194"/>
      <c r="F5" s="196" t="s">
        <v>647</v>
      </c>
      <c r="G5" s="193"/>
      <c r="H5" s="193"/>
      <c r="I5" s="193"/>
    </row>
    <row r="6" spans="1:9" ht="12" customHeight="1" x14ac:dyDescent="0.2">
      <c r="A6" s="142" t="s">
        <v>47</v>
      </c>
      <c r="B6" s="142" t="s">
        <v>10</v>
      </c>
      <c r="C6" s="142" t="s">
        <v>399</v>
      </c>
      <c r="D6" s="142" t="s">
        <v>985</v>
      </c>
      <c r="E6" s="195"/>
      <c r="F6" s="143" t="s">
        <v>9</v>
      </c>
      <c r="G6" s="143" t="s">
        <v>10</v>
      </c>
      <c r="H6" s="143" t="s">
        <v>399</v>
      </c>
      <c r="I6" s="143" t="s">
        <v>985</v>
      </c>
    </row>
    <row r="7" spans="1:9" ht="12" customHeight="1" x14ac:dyDescent="0.2">
      <c r="A7" s="176" t="s">
        <v>649</v>
      </c>
      <c r="B7" s="186"/>
      <c r="C7" s="186"/>
      <c r="D7" s="186"/>
      <c r="E7" s="195"/>
      <c r="F7" s="176" t="s">
        <v>649</v>
      </c>
      <c r="G7" s="176"/>
      <c r="H7" s="176"/>
      <c r="I7" s="176"/>
    </row>
    <row r="8" spans="1:9" ht="12" customHeight="1" x14ac:dyDescent="0.2">
      <c r="A8" s="187" t="s">
        <v>650</v>
      </c>
      <c r="B8" s="188"/>
      <c r="C8" s="188"/>
      <c r="D8" s="188"/>
      <c r="E8" s="195"/>
      <c r="F8" s="187" t="s">
        <v>651</v>
      </c>
      <c r="G8" s="187"/>
      <c r="H8" s="187"/>
      <c r="I8" s="187"/>
    </row>
    <row r="9" spans="1:9" ht="12" customHeight="1" x14ac:dyDescent="0.2">
      <c r="A9" s="178" t="s">
        <v>652</v>
      </c>
      <c r="B9" s="189"/>
      <c r="C9" s="189"/>
      <c r="D9" s="189"/>
      <c r="E9" s="195"/>
      <c r="F9" s="178" t="s">
        <v>653</v>
      </c>
      <c r="G9" s="178"/>
      <c r="H9" s="178"/>
      <c r="I9" s="178"/>
    </row>
    <row r="10" spans="1:9" ht="12" customHeight="1" x14ac:dyDescent="0.2">
      <c r="A10" s="82" t="s">
        <v>74</v>
      </c>
      <c r="B10" s="83" t="s">
        <v>11</v>
      </c>
      <c r="C10" s="141">
        <v>2839</v>
      </c>
      <c r="D10" s="135">
        <f>C10*0.95</f>
        <v>2697.0499999999997</v>
      </c>
      <c r="E10" s="195"/>
      <c r="F10" s="84" t="s">
        <v>74</v>
      </c>
      <c r="G10" s="85" t="s">
        <v>11</v>
      </c>
      <c r="H10" s="137">
        <v>3380</v>
      </c>
      <c r="I10" s="135">
        <f t="shared" ref="I10:I15" si="0">H10*0.95</f>
        <v>3211</v>
      </c>
    </row>
    <row r="11" spans="1:9" ht="12" customHeight="1" x14ac:dyDescent="0.2">
      <c r="A11" s="82" t="s">
        <v>350</v>
      </c>
      <c r="B11" s="83" t="s">
        <v>11</v>
      </c>
      <c r="C11" s="137">
        <v>3076</v>
      </c>
      <c r="D11" s="135">
        <f t="shared" ref="D11:D21" si="1">C11*0.95</f>
        <v>2922.2</v>
      </c>
      <c r="E11" s="195"/>
      <c r="F11" s="84" t="s">
        <v>350</v>
      </c>
      <c r="G11" s="85" t="s">
        <v>11</v>
      </c>
      <c r="H11" s="137">
        <v>3617</v>
      </c>
      <c r="I11" s="135">
        <f t="shared" si="0"/>
        <v>3436.1499999999996</v>
      </c>
    </row>
    <row r="12" spans="1:9" ht="12" customHeight="1" x14ac:dyDescent="0.2">
      <c r="A12" s="82" t="s">
        <v>351</v>
      </c>
      <c r="B12" s="83" t="s">
        <v>11</v>
      </c>
      <c r="C12" s="137">
        <v>3060</v>
      </c>
      <c r="D12" s="135">
        <f t="shared" si="1"/>
        <v>2907</v>
      </c>
      <c r="E12" s="195"/>
      <c r="F12" s="84" t="s">
        <v>351</v>
      </c>
      <c r="G12" s="85" t="s">
        <v>11</v>
      </c>
      <c r="H12" s="137">
        <v>3601</v>
      </c>
      <c r="I12" s="135">
        <f t="shared" si="0"/>
        <v>3420.95</v>
      </c>
    </row>
    <row r="13" spans="1:9" ht="12" customHeight="1" x14ac:dyDescent="0.2">
      <c r="A13" s="82" t="s">
        <v>283</v>
      </c>
      <c r="B13" s="83" t="s">
        <v>11</v>
      </c>
      <c r="C13" s="137">
        <v>3719</v>
      </c>
      <c r="D13" s="135">
        <f t="shared" si="1"/>
        <v>3533.0499999999997</v>
      </c>
      <c r="E13" s="195"/>
      <c r="F13" s="84" t="s">
        <v>283</v>
      </c>
      <c r="G13" s="85" t="s">
        <v>11</v>
      </c>
      <c r="H13" s="137">
        <v>4338</v>
      </c>
      <c r="I13" s="135">
        <f t="shared" si="0"/>
        <v>4121.0999999999995</v>
      </c>
    </row>
    <row r="14" spans="1:9" ht="12" customHeight="1" x14ac:dyDescent="0.2">
      <c r="A14" s="82" t="s">
        <v>352</v>
      </c>
      <c r="B14" s="83" t="s">
        <v>11</v>
      </c>
      <c r="C14" s="137">
        <v>4081</v>
      </c>
      <c r="D14" s="135">
        <f t="shared" si="1"/>
        <v>3876.95</v>
      </c>
      <c r="E14" s="195"/>
      <c r="F14" s="84" t="s">
        <v>352</v>
      </c>
      <c r="G14" s="85" t="s">
        <v>11</v>
      </c>
      <c r="H14" s="137">
        <v>4700</v>
      </c>
      <c r="I14" s="135">
        <f t="shared" si="0"/>
        <v>4465</v>
      </c>
    </row>
    <row r="15" spans="1:9" ht="12" customHeight="1" x14ac:dyDescent="0.2">
      <c r="A15" s="82" t="s">
        <v>353</v>
      </c>
      <c r="B15" s="83" t="s">
        <v>11</v>
      </c>
      <c r="C15" s="137">
        <v>4043</v>
      </c>
      <c r="D15" s="135">
        <f t="shared" si="1"/>
        <v>3840.85</v>
      </c>
      <c r="E15" s="195"/>
      <c r="F15" s="84" t="s">
        <v>353</v>
      </c>
      <c r="G15" s="85" t="s">
        <v>11</v>
      </c>
      <c r="H15" s="137">
        <v>4662</v>
      </c>
      <c r="I15" s="135">
        <f t="shared" si="0"/>
        <v>4428.8999999999996</v>
      </c>
    </row>
    <row r="16" spans="1:9" ht="12" customHeight="1" x14ac:dyDescent="0.2">
      <c r="A16" s="82" t="s">
        <v>284</v>
      </c>
      <c r="B16" s="83" t="s">
        <v>11</v>
      </c>
      <c r="C16" s="137">
        <v>4739</v>
      </c>
      <c r="D16" s="135">
        <f t="shared" si="1"/>
        <v>4502.05</v>
      </c>
      <c r="E16" s="195"/>
      <c r="F16" s="176" t="s">
        <v>654</v>
      </c>
      <c r="G16" s="186"/>
      <c r="H16" s="186"/>
      <c r="I16" s="186"/>
    </row>
    <row r="17" spans="1:9" ht="12" customHeight="1" x14ac:dyDescent="0.2">
      <c r="A17" s="82" t="s">
        <v>354</v>
      </c>
      <c r="B17" s="83" t="s">
        <v>11</v>
      </c>
      <c r="C17" s="137">
        <v>5178</v>
      </c>
      <c r="D17" s="135">
        <f t="shared" si="1"/>
        <v>4919.0999999999995</v>
      </c>
      <c r="E17" s="195"/>
      <c r="F17" s="187" t="s">
        <v>655</v>
      </c>
      <c r="G17" s="188"/>
      <c r="H17" s="188"/>
      <c r="I17" s="188"/>
    </row>
    <row r="18" spans="1:9" ht="12" customHeight="1" x14ac:dyDescent="0.2">
      <c r="A18" s="82" t="s">
        <v>656</v>
      </c>
      <c r="B18" s="83" t="s">
        <v>11</v>
      </c>
      <c r="C18" s="137">
        <v>8141</v>
      </c>
      <c r="D18" s="135">
        <f t="shared" si="1"/>
        <v>7733.95</v>
      </c>
      <c r="E18" s="195"/>
      <c r="F18" s="187" t="s">
        <v>657</v>
      </c>
      <c r="G18" s="188"/>
      <c r="H18" s="188"/>
      <c r="I18" s="188"/>
    </row>
    <row r="19" spans="1:9" ht="12" customHeight="1" x14ac:dyDescent="0.2">
      <c r="A19" s="82" t="s">
        <v>658</v>
      </c>
      <c r="B19" s="83" t="s">
        <v>11</v>
      </c>
      <c r="C19" s="137">
        <v>8941</v>
      </c>
      <c r="D19" s="135">
        <f t="shared" si="1"/>
        <v>8493.9499999999989</v>
      </c>
      <c r="E19" s="195"/>
      <c r="F19" s="178" t="s">
        <v>659</v>
      </c>
      <c r="G19" s="189"/>
      <c r="H19" s="189"/>
      <c r="I19" s="189"/>
    </row>
    <row r="20" spans="1:9" ht="12" customHeight="1" x14ac:dyDescent="0.2">
      <c r="A20" s="82" t="s">
        <v>660</v>
      </c>
      <c r="B20" s="83" t="s">
        <v>11</v>
      </c>
      <c r="C20" s="137">
        <v>12806</v>
      </c>
      <c r="D20" s="135">
        <f t="shared" si="1"/>
        <v>12165.699999999999</v>
      </c>
      <c r="E20" s="195"/>
      <c r="F20" s="84" t="s">
        <v>661</v>
      </c>
      <c r="G20" s="85" t="s">
        <v>11</v>
      </c>
      <c r="H20" s="137">
        <v>885</v>
      </c>
      <c r="I20" s="135">
        <f t="shared" ref="I20:I77" si="2">H20*0.95</f>
        <v>840.75</v>
      </c>
    </row>
    <row r="21" spans="1:9" ht="12" customHeight="1" x14ac:dyDescent="0.2">
      <c r="A21" s="82" t="s">
        <v>662</v>
      </c>
      <c r="B21" s="83" t="s">
        <v>11</v>
      </c>
      <c r="C21" s="137">
        <v>14372</v>
      </c>
      <c r="D21" s="135">
        <f t="shared" si="1"/>
        <v>13653.4</v>
      </c>
      <c r="E21" s="195"/>
      <c r="F21" s="84" t="s">
        <v>663</v>
      </c>
      <c r="G21" s="85" t="s">
        <v>11</v>
      </c>
      <c r="H21" s="137">
        <v>836</v>
      </c>
      <c r="I21" s="135">
        <f t="shared" si="2"/>
        <v>794.19999999999993</v>
      </c>
    </row>
    <row r="22" spans="1:9" ht="12" customHeight="1" x14ac:dyDescent="0.2">
      <c r="A22" s="176" t="s">
        <v>664</v>
      </c>
      <c r="B22" s="186"/>
      <c r="C22" s="186"/>
      <c r="D22" s="186"/>
      <c r="E22" s="195"/>
      <c r="F22" s="84" t="s">
        <v>665</v>
      </c>
      <c r="G22" s="85" t="s">
        <v>11</v>
      </c>
      <c r="H22" s="137">
        <v>664</v>
      </c>
      <c r="I22" s="135">
        <f t="shared" si="2"/>
        <v>630.79999999999995</v>
      </c>
    </row>
    <row r="23" spans="1:9" ht="12" customHeight="1" x14ac:dyDescent="0.2">
      <c r="A23" s="187" t="s">
        <v>666</v>
      </c>
      <c r="B23" s="188"/>
      <c r="C23" s="188"/>
      <c r="D23" s="188"/>
      <c r="E23" s="195"/>
      <c r="F23" s="84" t="s">
        <v>667</v>
      </c>
      <c r="G23" s="85" t="s">
        <v>11</v>
      </c>
      <c r="H23" s="137">
        <v>1271</v>
      </c>
      <c r="I23" s="135">
        <f t="shared" si="2"/>
        <v>1207.45</v>
      </c>
    </row>
    <row r="24" spans="1:9" ht="12" customHeight="1" x14ac:dyDescent="0.2">
      <c r="A24" s="187" t="s">
        <v>668</v>
      </c>
      <c r="B24" s="188"/>
      <c r="C24" s="188"/>
      <c r="D24" s="188"/>
      <c r="E24" s="195"/>
      <c r="F24" s="84" t="s">
        <v>669</v>
      </c>
      <c r="G24" s="85" t="s">
        <v>11</v>
      </c>
      <c r="H24" s="137">
        <v>1222</v>
      </c>
      <c r="I24" s="135">
        <f t="shared" si="2"/>
        <v>1160.8999999999999</v>
      </c>
    </row>
    <row r="25" spans="1:9" ht="12" customHeight="1" x14ac:dyDescent="0.2">
      <c r="A25" s="178" t="s">
        <v>670</v>
      </c>
      <c r="B25" s="178"/>
      <c r="C25" s="178"/>
      <c r="D25" s="178"/>
      <c r="E25" s="195"/>
      <c r="F25" s="84" t="s">
        <v>671</v>
      </c>
      <c r="G25" s="85" t="s">
        <v>11</v>
      </c>
      <c r="H25" s="137">
        <v>1050</v>
      </c>
      <c r="I25" s="135">
        <f t="shared" si="2"/>
        <v>997.5</v>
      </c>
    </row>
    <row r="26" spans="1:9" ht="12" customHeight="1" x14ac:dyDescent="0.2">
      <c r="A26" s="82" t="s">
        <v>74</v>
      </c>
      <c r="B26" s="83" t="s">
        <v>11</v>
      </c>
      <c r="C26" s="137">
        <v>2155</v>
      </c>
      <c r="D26" s="135">
        <f t="shared" ref="D26:D33" si="3">C26*0.95</f>
        <v>2047.25</v>
      </c>
      <c r="E26" s="195"/>
      <c r="F26" s="84" t="s">
        <v>672</v>
      </c>
      <c r="G26" s="85" t="s">
        <v>11</v>
      </c>
      <c r="H26" s="137">
        <v>1268</v>
      </c>
      <c r="I26" s="135">
        <f t="shared" si="2"/>
        <v>1204.5999999999999</v>
      </c>
    </row>
    <row r="27" spans="1:9" ht="12" customHeight="1" x14ac:dyDescent="0.2">
      <c r="A27" s="82" t="s">
        <v>350</v>
      </c>
      <c r="B27" s="83" t="s">
        <v>11</v>
      </c>
      <c r="C27" s="137">
        <v>2392</v>
      </c>
      <c r="D27" s="135">
        <f t="shared" si="3"/>
        <v>2272.4</v>
      </c>
      <c r="E27" s="195"/>
      <c r="F27" s="84" t="s">
        <v>673</v>
      </c>
      <c r="G27" s="85" t="s">
        <v>11</v>
      </c>
      <c r="H27" s="137">
        <v>1197</v>
      </c>
      <c r="I27" s="135">
        <f t="shared" si="2"/>
        <v>1137.1499999999999</v>
      </c>
    </row>
    <row r="28" spans="1:9" ht="12" customHeight="1" x14ac:dyDescent="0.2">
      <c r="A28" s="82" t="s">
        <v>351</v>
      </c>
      <c r="B28" s="83" t="s">
        <v>11</v>
      </c>
      <c r="C28" s="137">
        <v>2376</v>
      </c>
      <c r="D28" s="135">
        <f t="shared" si="3"/>
        <v>2257.1999999999998</v>
      </c>
      <c r="E28" s="195"/>
      <c r="F28" s="84" t="s">
        <v>674</v>
      </c>
      <c r="G28" s="85" t="s">
        <v>11</v>
      </c>
      <c r="H28" s="137">
        <v>950</v>
      </c>
      <c r="I28" s="135">
        <f t="shared" si="2"/>
        <v>902.5</v>
      </c>
    </row>
    <row r="29" spans="1:9" ht="12" customHeight="1" x14ac:dyDescent="0.2">
      <c r="A29" s="82" t="s">
        <v>283</v>
      </c>
      <c r="B29" s="83" t="s">
        <v>11</v>
      </c>
      <c r="C29" s="137">
        <v>2850</v>
      </c>
      <c r="D29" s="135">
        <f t="shared" si="3"/>
        <v>2707.5</v>
      </c>
      <c r="E29" s="195"/>
      <c r="F29" s="84" t="s">
        <v>675</v>
      </c>
      <c r="G29" s="85" t="s">
        <v>11</v>
      </c>
      <c r="H29" s="137">
        <v>1548</v>
      </c>
      <c r="I29" s="135">
        <f t="shared" si="2"/>
        <v>1470.6</v>
      </c>
    </row>
    <row r="30" spans="1:9" ht="12" customHeight="1" x14ac:dyDescent="0.2">
      <c r="A30" s="82" t="s">
        <v>352</v>
      </c>
      <c r="B30" s="83" t="s">
        <v>11</v>
      </c>
      <c r="C30" s="137">
        <v>3211</v>
      </c>
      <c r="D30" s="135">
        <f t="shared" si="3"/>
        <v>3050.45</v>
      </c>
      <c r="E30" s="195"/>
      <c r="F30" s="84" t="s">
        <v>676</v>
      </c>
      <c r="G30" s="85" t="s">
        <v>11</v>
      </c>
      <c r="H30" s="137">
        <v>1478</v>
      </c>
      <c r="I30" s="135">
        <f t="shared" si="2"/>
        <v>1404.1</v>
      </c>
    </row>
    <row r="31" spans="1:9" ht="12" customHeight="1" x14ac:dyDescent="0.2">
      <c r="A31" s="82" t="s">
        <v>353</v>
      </c>
      <c r="B31" s="83" t="s">
        <v>11</v>
      </c>
      <c r="C31" s="137">
        <v>3173</v>
      </c>
      <c r="D31" s="135">
        <f t="shared" si="3"/>
        <v>3014.35</v>
      </c>
      <c r="E31" s="195"/>
      <c r="F31" s="84" t="s">
        <v>677</v>
      </c>
      <c r="G31" s="85" t="s">
        <v>11</v>
      </c>
      <c r="H31" s="137">
        <v>1231</v>
      </c>
      <c r="I31" s="135">
        <f t="shared" si="2"/>
        <v>1169.45</v>
      </c>
    </row>
    <row r="32" spans="1:9" ht="12" customHeight="1" x14ac:dyDescent="0.2">
      <c r="A32" s="82" t="s">
        <v>284</v>
      </c>
      <c r="B32" s="83" t="s">
        <v>11</v>
      </c>
      <c r="C32" s="137">
        <v>3444</v>
      </c>
      <c r="D32" s="135">
        <f t="shared" si="3"/>
        <v>3271.7999999999997</v>
      </c>
      <c r="E32" s="195"/>
      <c r="F32" s="84" t="s">
        <v>678</v>
      </c>
      <c r="G32" s="85" t="s">
        <v>11</v>
      </c>
      <c r="H32" s="137">
        <v>1915</v>
      </c>
      <c r="I32" s="135">
        <f t="shared" si="2"/>
        <v>1819.25</v>
      </c>
    </row>
    <row r="33" spans="1:9" ht="12" customHeight="1" x14ac:dyDescent="0.2">
      <c r="A33" s="82" t="s">
        <v>354</v>
      </c>
      <c r="B33" s="83" t="s">
        <v>11</v>
      </c>
      <c r="C33" s="137">
        <v>3883</v>
      </c>
      <c r="D33" s="135">
        <f t="shared" si="3"/>
        <v>3688.85</v>
      </c>
      <c r="E33" s="195"/>
      <c r="F33" s="84" t="s">
        <v>679</v>
      </c>
      <c r="G33" s="85" t="s">
        <v>11</v>
      </c>
      <c r="H33" s="137">
        <v>1810</v>
      </c>
      <c r="I33" s="135">
        <f t="shared" si="2"/>
        <v>1719.5</v>
      </c>
    </row>
    <row r="34" spans="1:9" ht="12" customHeight="1" x14ac:dyDescent="0.2">
      <c r="A34" s="176" t="s">
        <v>680</v>
      </c>
      <c r="B34" s="186"/>
      <c r="C34" s="186"/>
      <c r="D34" s="186"/>
      <c r="E34" s="195"/>
      <c r="F34" s="84" t="s">
        <v>681</v>
      </c>
      <c r="G34" s="85" t="s">
        <v>11</v>
      </c>
      <c r="H34" s="137">
        <v>1265</v>
      </c>
      <c r="I34" s="135">
        <f t="shared" si="2"/>
        <v>1201.75</v>
      </c>
    </row>
    <row r="35" spans="1:9" ht="12" customHeight="1" x14ac:dyDescent="0.2">
      <c r="A35" s="187" t="s">
        <v>682</v>
      </c>
      <c r="B35" s="188"/>
      <c r="C35" s="188"/>
      <c r="D35" s="188"/>
      <c r="E35" s="195"/>
      <c r="F35" s="84" t="s">
        <v>683</v>
      </c>
      <c r="G35" s="85" t="s">
        <v>11</v>
      </c>
      <c r="H35" s="137">
        <v>2152</v>
      </c>
      <c r="I35" s="135">
        <f t="shared" si="2"/>
        <v>2044.3999999999999</v>
      </c>
    </row>
    <row r="36" spans="1:9" ht="12" customHeight="1" x14ac:dyDescent="0.2">
      <c r="A36" s="187" t="s">
        <v>657</v>
      </c>
      <c r="B36" s="188"/>
      <c r="C36" s="188"/>
      <c r="D36" s="188"/>
      <c r="E36" s="195"/>
      <c r="F36" s="84" t="s">
        <v>684</v>
      </c>
      <c r="G36" s="85" t="s">
        <v>11</v>
      </c>
      <c r="H36" s="137">
        <v>2016</v>
      </c>
      <c r="I36" s="135">
        <f t="shared" si="2"/>
        <v>1915.1999999999998</v>
      </c>
    </row>
    <row r="37" spans="1:9" ht="12" customHeight="1" x14ac:dyDescent="0.2">
      <c r="A37" s="178" t="s">
        <v>685</v>
      </c>
      <c r="B37" s="189"/>
      <c r="C37" s="189"/>
      <c r="D37" s="189"/>
      <c r="E37" s="195"/>
      <c r="F37" s="84" t="s">
        <v>686</v>
      </c>
      <c r="G37" s="85" t="s">
        <v>11</v>
      </c>
      <c r="H37" s="137">
        <v>1502</v>
      </c>
      <c r="I37" s="135">
        <f t="shared" si="2"/>
        <v>1426.8999999999999</v>
      </c>
    </row>
    <row r="38" spans="1:9" ht="12" customHeight="1" x14ac:dyDescent="0.2">
      <c r="A38" s="84" t="s">
        <v>282</v>
      </c>
      <c r="B38" s="85" t="s">
        <v>11</v>
      </c>
      <c r="C38" s="137">
        <v>2354</v>
      </c>
      <c r="D38" s="135">
        <f t="shared" ref="D38:D49" si="4">C38*0.95</f>
        <v>2236.2999999999997</v>
      </c>
      <c r="E38" s="195"/>
      <c r="F38" s="84" t="s">
        <v>687</v>
      </c>
      <c r="G38" s="85" t="s">
        <v>11</v>
      </c>
      <c r="H38" s="137">
        <v>2136</v>
      </c>
      <c r="I38" s="135">
        <f t="shared" si="2"/>
        <v>2029.1999999999998</v>
      </c>
    </row>
    <row r="39" spans="1:9" ht="12" customHeight="1" x14ac:dyDescent="0.2">
      <c r="A39" s="84" t="s">
        <v>350</v>
      </c>
      <c r="B39" s="85" t="s">
        <v>11</v>
      </c>
      <c r="C39" s="137">
        <v>2591</v>
      </c>
      <c r="D39" s="135">
        <f t="shared" si="4"/>
        <v>2461.4499999999998</v>
      </c>
      <c r="E39" s="195"/>
      <c r="F39" s="84" t="s">
        <v>688</v>
      </c>
      <c r="G39" s="85" t="s">
        <v>11</v>
      </c>
      <c r="H39" s="137">
        <v>2031</v>
      </c>
      <c r="I39" s="135">
        <f t="shared" si="2"/>
        <v>1929.4499999999998</v>
      </c>
    </row>
    <row r="40" spans="1:9" ht="12" customHeight="1" x14ac:dyDescent="0.2">
      <c r="A40" s="84" t="s">
        <v>351</v>
      </c>
      <c r="B40" s="85" t="s">
        <v>11</v>
      </c>
      <c r="C40" s="137">
        <v>2575</v>
      </c>
      <c r="D40" s="135">
        <f t="shared" si="4"/>
        <v>2446.25</v>
      </c>
      <c r="E40" s="195"/>
      <c r="F40" s="84" t="s">
        <v>689</v>
      </c>
      <c r="G40" s="85" t="s">
        <v>11</v>
      </c>
      <c r="H40" s="137">
        <v>1486</v>
      </c>
      <c r="I40" s="135">
        <f t="shared" si="2"/>
        <v>1411.7</v>
      </c>
    </row>
    <row r="41" spans="1:9" ht="12" customHeight="1" x14ac:dyDescent="0.2">
      <c r="A41" s="84" t="s">
        <v>283</v>
      </c>
      <c r="B41" s="85" t="s">
        <v>11</v>
      </c>
      <c r="C41" s="137">
        <v>3094</v>
      </c>
      <c r="D41" s="135">
        <f t="shared" si="4"/>
        <v>2939.2999999999997</v>
      </c>
      <c r="E41" s="195"/>
      <c r="F41" s="84" t="s">
        <v>690</v>
      </c>
      <c r="G41" s="85" t="s">
        <v>11</v>
      </c>
      <c r="H41" s="137">
        <v>2505</v>
      </c>
      <c r="I41" s="73">
        <f t="shared" si="2"/>
        <v>2379.75</v>
      </c>
    </row>
    <row r="42" spans="1:9" ht="12" customHeight="1" x14ac:dyDescent="0.2">
      <c r="A42" s="84" t="s">
        <v>352</v>
      </c>
      <c r="B42" s="85" t="s">
        <v>11</v>
      </c>
      <c r="C42" s="137">
        <v>3455</v>
      </c>
      <c r="D42" s="135">
        <f t="shared" si="4"/>
        <v>3282.25</v>
      </c>
      <c r="E42" s="195"/>
      <c r="F42" s="103" t="s">
        <v>710</v>
      </c>
      <c r="G42" s="85" t="s">
        <v>11</v>
      </c>
      <c r="H42" s="137">
        <v>2367</v>
      </c>
      <c r="I42" s="73">
        <f t="shared" si="2"/>
        <v>2248.65</v>
      </c>
    </row>
    <row r="43" spans="1:9" ht="12" customHeight="1" x14ac:dyDescent="0.2">
      <c r="A43" s="84" t="s">
        <v>353</v>
      </c>
      <c r="B43" s="85" t="s">
        <v>11</v>
      </c>
      <c r="C43" s="137">
        <v>3418</v>
      </c>
      <c r="D43" s="135">
        <f t="shared" si="4"/>
        <v>3247.1</v>
      </c>
      <c r="E43" s="195"/>
      <c r="F43" s="84" t="s">
        <v>691</v>
      </c>
      <c r="G43" s="85" t="s">
        <v>11</v>
      </c>
      <c r="H43" s="137">
        <v>1655</v>
      </c>
      <c r="I43" s="73">
        <f t="shared" si="2"/>
        <v>1572.25</v>
      </c>
    </row>
    <row r="44" spans="1:9" ht="12" customHeight="1" x14ac:dyDescent="0.2">
      <c r="A44" s="84" t="s">
        <v>284</v>
      </c>
      <c r="B44" s="85" t="s">
        <v>11</v>
      </c>
      <c r="C44" s="137">
        <v>3701</v>
      </c>
      <c r="D44" s="135">
        <f t="shared" si="4"/>
        <v>3515.95</v>
      </c>
      <c r="E44" s="195"/>
      <c r="F44" s="84" t="s">
        <v>692</v>
      </c>
      <c r="G44" s="85" t="s">
        <v>11</v>
      </c>
      <c r="H44" s="137">
        <v>2867</v>
      </c>
      <c r="I44" s="73">
        <f t="shared" si="2"/>
        <v>2723.65</v>
      </c>
    </row>
    <row r="45" spans="1:9" ht="12" customHeight="1" x14ac:dyDescent="0.2">
      <c r="A45" s="84" t="s">
        <v>354</v>
      </c>
      <c r="B45" s="85" t="s">
        <v>11</v>
      </c>
      <c r="C45" s="137">
        <v>4141</v>
      </c>
      <c r="D45" s="135">
        <f t="shared" si="4"/>
        <v>3933.95</v>
      </c>
      <c r="E45" s="195"/>
      <c r="F45" s="84" t="s">
        <v>693</v>
      </c>
      <c r="G45" s="85" t="s">
        <v>11</v>
      </c>
      <c r="H45" s="137">
        <v>2729</v>
      </c>
      <c r="I45" s="73">
        <f t="shared" si="2"/>
        <v>2592.5499999999997</v>
      </c>
    </row>
    <row r="46" spans="1:9" ht="12" customHeight="1" x14ac:dyDescent="0.2">
      <c r="A46" s="84" t="s">
        <v>656</v>
      </c>
      <c r="B46" s="85" t="s">
        <v>11</v>
      </c>
      <c r="C46" s="137">
        <v>5564</v>
      </c>
      <c r="D46" s="135">
        <f t="shared" si="4"/>
        <v>5285.8</v>
      </c>
      <c r="E46" s="195"/>
      <c r="F46" s="84" t="s">
        <v>694</v>
      </c>
      <c r="G46" s="85" t="s">
        <v>11</v>
      </c>
      <c r="H46" s="137">
        <v>2016</v>
      </c>
      <c r="I46" s="73">
        <f t="shared" si="2"/>
        <v>1915.1999999999998</v>
      </c>
    </row>
    <row r="47" spans="1:9" ht="12" customHeight="1" x14ac:dyDescent="0.2">
      <c r="A47" s="84" t="s">
        <v>658</v>
      </c>
      <c r="B47" s="85" t="s">
        <v>11</v>
      </c>
      <c r="C47" s="137">
        <v>6365</v>
      </c>
      <c r="D47" s="135">
        <f t="shared" si="4"/>
        <v>6046.75</v>
      </c>
      <c r="E47" s="195"/>
      <c r="F47" s="84" t="s">
        <v>695</v>
      </c>
      <c r="G47" s="85" t="s">
        <v>11</v>
      </c>
      <c r="H47" s="137">
        <v>2829</v>
      </c>
      <c r="I47" s="73">
        <f t="shared" si="2"/>
        <v>2687.5499999999997</v>
      </c>
    </row>
    <row r="48" spans="1:9" ht="12" customHeight="1" x14ac:dyDescent="0.2">
      <c r="A48" s="84" t="s">
        <v>660</v>
      </c>
      <c r="B48" s="85" t="s">
        <v>11</v>
      </c>
      <c r="C48" s="137">
        <v>10832</v>
      </c>
      <c r="D48" s="135">
        <f t="shared" si="4"/>
        <v>10290.4</v>
      </c>
      <c r="E48" s="195"/>
      <c r="F48" s="84" t="s">
        <v>696</v>
      </c>
      <c r="G48" s="85" t="s">
        <v>11</v>
      </c>
      <c r="H48" s="137">
        <v>2691</v>
      </c>
      <c r="I48" s="73">
        <f t="shared" si="2"/>
        <v>2556.4499999999998</v>
      </c>
    </row>
    <row r="49" spans="1:9" ht="12" customHeight="1" x14ac:dyDescent="0.2">
      <c r="A49" s="84" t="s">
        <v>662</v>
      </c>
      <c r="B49" s="85" t="s">
        <v>11</v>
      </c>
      <c r="C49" s="137">
        <v>12397</v>
      </c>
      <c r="D49" s="135">
        <f t="shared" si="4"/>
        <v>11777.15</v>
      </c>
      <c r="E49" s="195"/>
      <c r="F49" s="84" t="s">
        <v>697</v>
      </c>
      <c r="G49" s="85" t="s">
        <v>11</v>
      </c>
      <c r="H49" s="137">
        <v>1979</v>
      </c>
      <c r="I49" s="73">
        <f t="shared" si="2"/>
        <v>1880.05</v>
      </c>
    </row>
    <row r="50" spans="1:9" ht="12" customHeight="1" x14ac:dyDescent="0.2">
      <c r="A50" s="176" t="s">
        <v>664</v>
      </c>
      <c r="B50" s="186"/>
      <c r="C50" s="186"/>
      <c r="D50" s="186"/>
      <c r="E50" s="195"/>
      <c r="F50" s="84" t="s">
        <v>698</v>
      </c>
      <c r="G50" s="85" t="s">
        <v>11</v>
      </c>
      <c r="H50" s="137">
        <v>2987</v>
      </c>
      <c r="I50" s="73">
        <f t="shared" si="2"/>
        <v>2837.65</v>
      </c>
    </row>
    <row r="51" spans="1:9" ht="12" customHeight="1" x14ac:dyDescent="0.2">
      <c r="A51" s="187" t="s">
        <v>699</v>
      </c>
      <c r="B51" s="188"/>
      <c r="C51" s="188"/>
      <c r="D51" s="188"/>
      <c r="E51" s="195"/>
      <c r="F51" s="84" t="s">
        <v>700</v>
      </c>
      <c r="G51" s="85" t="s">
        <v>11</v>
      </c>
      <c r="H51" s="137">
        <v>2824</v>
      </c>
      <c r="I51" s="73">
        <f t="shared" si="2"/>
        <v>2682.7999999999997</v>
      </c>
    </row>
    <row r="52" spans="1:9" ht="12" customHeight="1" x14ac:dyDescent="0.2">
      <c r="A52" s="178" t="s">
        <v>701</v>
      </c>
      <c r="B52" s="189"/>
      <c r="C52" s="189"/>
      <c r="D52" s="189"/>
      <c r="E52" s="195"/>
      <c r="F52" s="84" t="s">
        <v>702</v>
      </c>
      <c r="G52" s="85" t="s">
        <v>11</v>
      </c>
      <c r="H52" s="137">
        <v>1843</v>
      </c>
      <c r="I52" s="73">
        <f t="shared" si="2"/>
        <v>1750.85</v>
      </c>
    </row>
    <row r="53" spans="1:9" ht="12" customHeight="1" x14ac:dyDescent="0.2">
      <c r="A53" s="84" t="s">
        <v>678</v>
      </c>
      <c r="B53" s="85" t="s">
        <v>11</v>
      </c>
      <c r="C53" s="137">
        <v>1494</v>
      </c>
      <c r="D53" s="73">
        <f t="shared" ref="D53:D77" si="5">C53*0.95</f>
        <v>1419.3</v>
      </c>
      <c r="E53" s="195"/>
      <c r="F53" s="84" t="s">
        <v>703</v>
      </c>
      <c r="G53" s="85" t="s">
        <v>11</v>
      </c>
      <c r="H53" s="137">
        <v>491</v>
      </c>
      <c r="I53" s="73">
        <f t="shared" si="2"/>
        <v>466.45</v>
      </c>
    </row>
    <row r="54" spans="1:9" ht="12" customHeight="1" x14ac:dyDescent="0.2">
      <c r="A54" s="84" t="s">
        <v>679</v>
      </c>
      <c r="B54" s="85" t="s">
        <v>11</v>
      </c>
      <c r="C54" s="137">
        <v>1404</v>
      </c>
      <c r="D54" s="73">
        <f t="shared" si="5"/>
        <v>1333.8</v>
      </c>
      <c r="E54" s="195"/>
      <c r="F54" s="84" t="s">
        <v>704</v>
      </c>
      <c r="G54" s="85" t="s">
        <v>11</v>
      </c>
      <c r="H54" s="137">
        <v>3427</v>
      </c>
      <c r="I54" s="73">
        <f t="shared" si="2"/>
        <v>3255.6499999999996</v>
      </c>
    </row>
    <row r="55" spans="1:9" ht="12" customHeight="1" x14ac:dyDescent="0.2">
      <c r="A55" s="84" t="s">
        <v>683</v>
      </c>
      <c r="B55" s="85" t="s">
        <v>11</v>
      </c>
      <c r="C55" s="137">
        <v>1730</v>
      </c>
      <c r="D55" s="73">
        <f t="shared" si="5"/>
        <v>1643.5</v>
      </c>
      <c r="E55" s="195"/>
      <c r="F55" s="84" t="s">
        <v>705</v>
      </c>
      <c r="G55" s="85" t="s">
        <v>11</v>
      </c>
      <c r="H55" s="137">
        <v>3263</v>
      </c>
      <c r="I55" s="73">
        <f t="shared" si="2"/>
        <v>3099.85</v>
      </c>
    </row>
    <row r="56" spans="1:9" ht="12" customHeight="1" x14ac:dyDescent="0.2">
      <c r="A56" s="84" t="s">
        <v>684</v>
      </c>
      <c r="B56" s="85" t="s">
        <v>11</v>
      </c>
      <c r="C56" s="137">
        <v>1641</v>
      </c>
      <c r="D56" s="73">
        <f t="shared" si="5"/>
        <v>1558.9499999999998</v>
      </c>
      <c r="E56" s="195"/>
      <c r="F56" s="84" t="s">
        <v>706</v>
      </c>
      <c r="G56" s="85" t="s">
        <v>11</v>
      </c>
      <c r="H56" s="137">
        <v>2283</v>
      </c>
      <c r="I56" s="73">
        <f t="shared" si="2"/>
        <v>2168.85</v>
      </c>
    </row>
    <row r="57" spans="1:9" ht="12" customHeight="1" x14ac:dyDescent="0.2">
      <c r="A57" s="84" t="s">
        <v>687</v>
      </c>
      <c r="B57" s="85" t="s">
        <v>11</v>
      </c>
      <c r="C57" s="137">
        <v>1715</v>
      </c>
      <c r="D57" s="73">
        <f t="shared" si="5"/>
        <v>1629.25</v>
      </c>
      <c r="E57" s="195"/>
      <c r="F57" s="84" t="s">
        <v>707</v>
      </c>
      <c r="G57" s="85" t="s">
        <v>11</v>
      </c>
      <c r="H57" s="137">
        <v>931</v>
      </c>
      <c r="I57" s="73">
        <f t="shared" si="2"/>
        <v>884.44999999999993</v>
      </c>
    </row>
    <row r="58" spans="1:9" ht="12" customHeight="1" x14ac:dyDescent="0.2">
      <c r="A58" s="84" t="s">
        <v>688</v>
      </c>
      <c r="B58" s="85" t="s">
        <v>11</v>
      </c>
      <c r="C58" s="137">
        <v>1625</v>
      </c>
      <c r="D58" s="73">
        <f t="shared" si="5"/>
        <v>1543.75</v>
      </c>
      <c r="E58" s="195"/>
      <c r="F58" s="84" t="s">
        <v>708</v>
      </c>
      <c r="G58" s="85" t="s">
        <v>11</v>
      </c>
      <c r="H58" s="190"/>
      <c r="I58" s="191"/>
    </row>
    <row r="59" spans="1:9" ht="12" customHeight="1" x14ac:dyDescent="0.2">
      <c r="A59" s="84" t="s">
        <v>690</v>
      </c>
      <c r="B59" s="85" t="s">
        <v>11</v>
      </c>
      <c r="C59" s="137">
        <v>1946</v>
      </c>
      <c r="D59" s="73">
        <f t="shared" si="5"/>
        <v>1848.6999999999998</v>
      </c>
      <c r="E59" s="195"/>
      <c r="F59" s="84" t="s">
        <v>709</v>
      </c>
      <c r="G59" s="85" t="s">
        <v>11</v>
      </c>
      <c r="H59" s="137">
        <v>4399</v>
      </c>
      <c r="I59" s="73">
        <f t="shared" si="2"/>
        <v>4179.05</v>
      </c>
    </row>
    <row r="60" spans="1:9" ht="12" customHeight="1" x14ac:dyDescent="0.2">
      <c r="A60" s="84" t="s">
        <v>710</v>
      </c>
      <c r="B60" s="85" t="s">
        <v>11</v>
      </c>
      <c r="C60" s="137">
        <v>1829</v>
      </c>
      <c r="D60" s="73">
        <f t="shared" si="5"/>
        <v>1737.55</v>
      </c>
      <c r="E60" s="195"/>
      <c r="F60" s="84" t="s">
        <v>711</v>
      </c>
      <c r="G60" s="85" t="s">
        <v>11</v>
      </c>
      <c r="H60" s="137">
        <v>4157</v>
      </c>
      <c r="I60" s="73">
        <f t="shared" si="2"/>
        <v>3949.1499999999996</v>
      </c>
    </row>
    <row r="61" spans="1:9" ht="12" customHeight="1" x14ac:dyDescent="0.2">
      <c r="A61" s="84" t="s">
        <v>692</v>
      </c>
      <c r="B61" s="85" t="s">
        <v>11</v>
      </c>
      <c r="C61" s="137">
        <v>2308</v>
      </c>
      <c r="D61" s="73">
        <f t="shared" si="5"/>
        <v>2192.6</v>
      </c>
      <c r="E61" s="195"/>
      <c r="F61" s="84" t="s">
        <v>712</v>
      </c>
      <c r="G61" s="85" t="s">
        <v>11</v>
      </c>
      <c r="H61" s="137">
        <v>2512</v>
      </c>
      <c r="I61" s="73">
        <f t="shared" si="2"/>
        <v>2386.4</v>
      </c>
    </row>
    <row r="62" spans="1:9" ht="12" customHeight="1" x14ac:dyDescent="0.2">
      <c r="A62" s="84" t="s">
        <v>693</v>
      </c>
      <c r="B62" s="85" t="s">
        <v>11</v>
      </c>
      <c r="C62" s="137">
        <v>2191</v>
      </c>
      <c r="D62" s="73">
        <f t="shared" si="5"/>
        <v>2081.4499999999998</v>
      </c>
      <c r="E62" s="195"/>
      <c r="F62" s="84" t="s">
        <v>713</v>
      </c>
      <c r="G62" s="85" t="s">
        <v>11</v>
      </c>
      <c r="H62" s="190"/>
      <c r="I62" s="191"/>
    </row>
    <row r="63" spans="1:9" ht="12" customHeight="1" x14ac:dyDescent="0.2">
      <c r="A63" s="84" t="s">
        <v>695</v>
      </c>
      <c r="B63" s="85" t="s">
        <v>11</v>
      </c>
      <c r="C63" s="137">
        <v>2270</v>
      </c>
      <c r="D63" s="73">
        <f t="shared" si="5"/>
        <v>2156.5</v>
      </c>
      <c r="E63" s="195"/>
      <c r="F63" s="84" t="s">
        <v>714</v>
      </c>
      <c r="G63" s="85" t="s">
        <v>11</v>
      </c>
      <c r="H63" s="137">
        <v>5200</v>
      </c>
      <c r="I63" s="73">
        <f t="shared" si="2"/>
        <v>4940</v>
      </c>
    </row>
    <row r="64" spans="1:9" ht="12" customHeight="1" x14ac:dyDescent="0.2">
      <c r="A64" s="84" t="s">
        <v>696</v>
      </c>
      <c r="B64" s="85" t="s">
        <v>11</v>
      </c>
      <c r="C64" s="137">
        <v>2153</v>
      </c>
      <c r="D64" s="73">
        <f t="shared" si="5"/>
        <v>2045.35</v>
      </c>
      <c r="E64" s="195"/>
      <c r="F64" s="84" t="s">
        <v>715</v>
      </c>
      <c r="G64" s="85" t="s">
        <v>11</v>
      </c>
      <c r="H64" s="137">
        <v>4958</v>
      </c>
      <c r="I64" s="73">
        <f t="shared" si="2"/>
        <v>4710.0999999999995</v>
      </c>
    </row>
    <row r="65" spans="1:9" ht="12" customHeight="1" x14ac:dyDescent="0.2">
      <c r="A65" s="84" t="s">
        <v>698</v>
      </c>
      <c r="B65" s="85" t="s">
        <v>11</v>
      </c>
      <c r="C65" s="137">
        <v>2353</v>
      </c>
      <c r="D65" s="73">
        <f t="shared" si="5"/>
        <v>2235.35</v>
      </c>
      <c r="E65" s="195"/>
      <c r="F65" s="84" t="s">
        <v>716</v>
      </c>
      <c r="G65" s="85" t="s">
        <v>11</v>
      </c>
      <c r="H65" s="137">
        <v>3312</v>
      </c>
      <c r="I65" s="73">
        <f t="shared" si="2"/>
        <v>3146.3999999999996</v>
      </c>
    </row>
    <row r="66" spans="1:9" ht="12" customHeight="1" x14ac:dyDescent="0.2">
      <c r="A66" s="84" t="s">
        <v>700</v>
      </c>
      <c r="B66" s="85" t="s">
        <v>11</v>
      </c>
      <c r="C66" s="137">
        <v>2213</v>
      </c>
      <c r="D66" s="73">
        <f t="shared" si="5"/>
        <v>2102.35</v>
      </c>
      <c r="E66" s="195"/>
      <c r="F66" s="84" t="s">
        <v>717</v>
      </c>
      <c r="G66" s="85" t="s">
        <v>11</v>
      </c>
      <c r="H66" s="137"/>
      <c r="I66" s="73"/>
    </row>
    <row r="67" spans="1:9" ht="12" customHeight="1" x14ac:dyDescent="0.2">
      <c r="A67" s="84" t="s">
        <v>704</v>
      </c>
      <c r="B67" s="85" t="s">
        <v>11</v>
      </c>
      <c r="C67" s="137">
        <v>2792</v>
      </c>
      <c r="D67" s="73">
        <f t="shared" si="5"/>
        <v>2652.4</v>
      </c>
      <c r="E67" s="195"/>
      <c r="F67" s="84" t="s">
        <v>718</v>
      </c>
      <c r="G67" s="85" t="s">
        <v>11</v>
      </c>
      <c r="H67" s="137">
        <v>8967</v>
      </c>
      <c r="I67" s="73">
        <f t="shared" si="2"/>
        <v>8518.65</v>
      </c>
    </row>
    <row r="68" spans="1:9" ht="12" customHeight="1" x14ac:dyDescent="0.2">
      <c r="A68" s="84" t="s">
        <v>705</v>
      </c>
      <c r="B68" s="85" t="s">
        <v>11</v>
      </c>
      <c r="C68" s="137">
        <v>2652</v>
      </c>
      <c r="D68" s="73">
        <f t="shared" si="5"/>
        <v>2519.4</v>
      </c>
      <c r="E68" s="195"/>
      <c r="F68" s="84" t="s">
        <v>719</v>
      </c>
      <c r="G68" s="85" t="s">
        <v>11</v>
      </c>
      <c r="H68" s="137">
        <v>8475</v>
      </c>
      <c r="I68" s="73">
        <f t="shared" si="2"/>
        <v>8051.25</v>
      </c>
    </row>
    <row r="69" spans="1:9" ht="12" customHeight="1" x14ac:dyDescent="0.2">
      <c r="A69" s="86" t="s">
        <v>720</v>
      </c>
      <c r="B69" s="85" t="s">
        <v>11</v>
      </c>
      <c r="C69" s="137">
        <v>3996</v>
      </c>
      <c r="D69" s="73">
        <f t="shared" si="5"/>
        <v>3796.2</v>
      </c>
      <c r="E69" s="195"/>
      <c r="F69" s="84" t="s">
        <v>721</v>
      </c>
      <c r="G69" s="85" t="s">
        <v>11</v>
      </c>
      <c r="H69" s="137">
        <v>4680</v>
      </c>
      <c r="I69" s="73">
        <f t="shared" si="2"/>
        <v>4446</v>
      </c>
    </row>
    <row r="70" spans="1:9" ht="12" customHeight="1" x14ac:dyDescent="0.2">
      <c r="A70" s="86" t="s">
        <v>722</v>
      </c>
      <c r="B70" s="85" t="s">
        <v>11</v>
      </c>
      <c r="C70" s="137">
        <v>3757</v>
      </c>
      <c r="D70" s="73">
        <f t="shared" si="5"/>
        <v>3569.1499999999996</v>
      </c>
      <c r="E70" s="195"/>
      <c r="F70" s="84" t="s">
        <v>723</v>
      </c>
      <c r="G70" s="85" t="s">
        <v>11</v>
      </c>
      <c r="H70" s="137"/>
      <c r="I70" s="73"/>
    </row>
    <row r="71" spans="1:9" ht="12" customHeight="1" x14ac:dyDescent="0.2">
      <c r="A71" s="87" t="s">
        <v>724</v>
      </c>
      <c r="B71" s="85" t="s">
        <v>11</v>
      </c>
      <c r="C71" s="137">
        <v>4797</v>
      </c>
      <c r="D71" s="73">
        <f t="shared" si="5"/>
        <v>4557.1499999999996</v>
      </c>
      <c r="E71" s="195"/>
      <c r="F71" s="84" t="s">
        <v>725</v>
      </c>
      <c r="G71" s="85" t="s">
        <v>11</v>
      </c>
      <c r="H71" s="137">
        <v>10533</v>
      </c>
      <c r="I71" s="73">
        <f t="shared" si="2"/>
        <v>10006.35</v>
      </c>
    </row>
    <row r="72" spans="1:9" ht="12" customHeight="1" x14ac:dyDescent="0.2">
      <c r="A72" s="87" t="s">
        <v>726</v>
      </c>
      <c r="B72" s="85" t="s">
        <v>11</v>
      </c>
      <c r="C72" s="137">
        <v>4558</v>
      </c>
      <c r="D72" s="73">
        <f t="shared" si="5"/>
        <v>4330.0999999999995</v>
      </c>
      <c r="E72" s="195"/>
      <c r="F72" s="84" t="s">
        <v>727</v>
      </c>
      <c r="G72" s="85" t="s">
        <v>11</v>
      </c>
      <c r="H72" s="137">
        <v>10040</v>
      </c>
      <c r="I72" s="73">
        <f t="shared" si="2"/>
        <v>9538</v>
      </c>
    </row>
    <row r="73" spans="1:9" ht="12" customHeight="1" x14ac:dyDescent="0.2">
      <c r="A73" s="184" t="s">
        <v>728</v>
      </c>
      <c r="B73" s="184"/>
      <c r="C73" s="184"/>
      <c r="D73" s="184"/>
      <c r="E73" s="195"/>
      <c r="F73" s="84" t="s">
        <v>729</v>
      </c>
      <c r="G73" s="85" t="s">
        <v>11</v>
      </c>
      <c r="H73" s="137">
        <v>6245</v>
      </c>
      <c r="I73" s="73">
        <f t="shared" si="2"/>
        <v>5932.75</v>
      </c>
    </row>
    <row r="74" spans="1:9" ht="12" customHeight="1" x14ac:dyDescent="0.2">
      <c r="A74" s="84" t="s">
        <v>730</v>
      </c>
      <c r="B74" s="85" t="s">
        <v>11</v>
      </c>
      <c r="C74" s="137">
        <v>319</v>
      </c>
      <c r="D74" s="73">
        <f t="shared" si="5"/>
        <v>303.05</v>
      </c>
      <c r="E74" s="195"/>
      <c r="F74" s="185" t="s">
        <v>392</v>
      </c>
      <c r="G74" s="185"/>
      <c r="H74" s="185"/>
      <c r="I74" s="185"/>
    </row>
    <row r="75" spans="1:9" ht="12" customHeight="1" x14ac:dyDescent="0.2">
      <c r="A75" s="84" t="s">
        <v>731</v>
      </c>
      <c r="B75" s="85" t="s">
        <v>11</v>
      </c>
      <c r="C75" s="137">
        <v>356</v>
      </c>
      <c r="D75" s="73">
        <f t="shared" si="5"/>
        <v>338.2</v>
      </c>
      <c r="E75" s="195"/>
      <c r="F75" s="88" t="s">
        <v>732</v>
      </c>
      <c r="G75" s="89" t="s">
        <v>12</v>
      </c>
      <c r="H75" s="137">
        <v>6286</v>
      </c>
      <c r="I75" s="73">
        <f t="shared" si="2"/>
        <v>5971.7</v>
      </c>
    </row>
    <row r="76" spans="1:9" ht="12" customHeight="1" x14ac:dyDescent="0.2">
      <c r="A76" s="84" t="s">
        <v>733</v>
      </c>
      <c r="B76" s="85" t="s">
        <v>11</v>
      </c>
      <c r="C76" s="137">
        <v>413</v>
      </c>
      <c r="D76" s="73">
        <f t="shared" si="5"/>
        <v>392.34999999999997</v>
      </c>
      <c r="E76" s="195"/>
      <c r="F76" s="88" t="s">
        <v>734</v>
      </c>
      <c r="G76" s="89" t="s">
        <v>12</v>
      </c>
      <c r="H76" s="137">
        <v>4142</v>
      </c>
      <c r="I76" s="73">
        <f t="shared" si="2"/>
        <v>3934.8999999999996</v>
      </c>
    </row>
    <row r="77" spans="1:9" ht="12" customHeight="1" x14ac:dyDescent="0.2">
      <c r="A77" s="84" t="s">
        <v>735</v>
      </c>
      <c r="B77" s="85" t="s">
        <v>11</v>
      </c>
      <c r="C77" s="137">
        <v>231</v>
      </c>
      <c r="D77" s="73">
        <f t="shared" si="5"/>
        <v>219.45</v>
      </c>
      <c r="E77" s="195"/>
      <c r="F77" s="90" t="s">
        <v>393</v>
      </c>
      <c r="G77" s="89" t="s">
        <v>12</v>
      </c>
      <c r="H77" s="137">
        <v>14005</v>
      </c>
      <c r="I77" s="73">
        <f t="shared" si="2"/>
        <v>13304.75</v>
      </c>
    </row>
    <row r="78" spans="1:9" ht="12.75" customHeight="1" x14ac:dyDescent="0.2">
      <c r="A78" s="180" t="s">
        <v>902</v>
      </c>
      <c r="B78" s="180"/>
      <c r="C78" s="180"/>
      <c r="D78" s="181"/>
    </row>
    <row r="79" spans="1:9" x14ac:dyDescent="0.2">
      <c r="A79" s="182"/>
      <c r="B79" s="182"/>
      <c r="C79" s="182"/>
      <c r="D79" s="183"/>
    </row>
    <row r="80" spans="1:9" x14ac:dyDescent="0.2">
      <c r="A80" s="182"/>
      <c r="B80" s="182"/>
      <c r="C80" s="182"/>
      <c r="D80" s="183"/>
    </row>
    <row r="81" spans="1:4" ht="14.25" x14ac:dyDescent="0.2">
      <c r="A81" s="101" t="s">
        <v>282</v>
      </c>
      <c r="B81" s="102" t="s">
        <v>11</v>
      </c>
      <c r="C81" s="137">
        <v>884</v>
      </c>
      <c r="D81" s="57">
        <f t="shared" ref="D81:D94" si="6">C81*0.95</f>
        <v>839.8</v>
      </c>
    </row>
    <row r="82" spans="1:4" ht="14.25" x14ac:dyDescent="0.2">
      <c r="A82" s="101" t="s">
        <v>350</v>
      </c>
      <c r="B82" s="102" t="s">
        <v>11</v>
      </c>
      <c r="C82" s="137">
        <v>1073</v>
      </c>
      <c r="D82" s="57">
        <f t="shared" si="6"/>
        <v>1019.3499999999999</v>
      </c>
    </row>
    <row r="83" spans="1:4" ht="14.25" x14ac:dyDescent="0.2">
      <c r="A83" s="101" t="s">
        <v>903</v>
      </c>
      <c r="B83" s="102" t="s">
        <v>11</v>
      </c>
      <c r="C83" s="137">
        <v>1002</v>
      </c>
      <c r="D83" s="57">
        <f t="shared" si="6"/>
        <v>951.9</v>
      </c>
    </row>
    <row r="84" spans="1:4" ht="14.25" x14ac:dyDescent="0.2">
      <c r="A84" s="101" t="s">
        <v>904</v>
      </c>
      <c r="B84" s="102" t="s">
        <v>11</v>
      </c>
      <c r="C84" s="137">
        <v>954</v>
      </c>
      <c r="D84" s="57">
        <f t="shared" si="6"/>
        <v>906.3</v>
      </c>
    </row>
    <row r="85" spans="1:4" ht="14.25" x14ac:dyDescent="0.2">
      <c r="A85" s="101" t="s">
        <v>351</v>
      </c>
      <c r="B85" s="102" t="s">
        <v>11</v>
      </c>
      <c r="C85" s="137">
        <v>1057</v>
      </c>
      <c r="D85" s="57">
        <f t="shared" si="6"/>
        <v>1004.15</v>
      </c>
    </row>
    <row r="86" spans="1:4" ht="14.25" x14ac:dyDescent="0.2">
      <c r="A86" s="101" t="s">
        <v>905</v>
      </c>
      <c r="B86" s="102" t="s">
        <v>11</v>
      </c>
      <c r="C86" s="137">
        <v>1022</v>
      </c>
      <c r="D86" s="57">
        <f t="shared" si="6"/>
        <v>970.9</v>
      </c>
    </row>
    <row r="87" spans="1:4" ht="14.25" x14ac:dyDescent="0.2">
      <c r="A87" s="101" t="s">
        <v>906</v>
      </c>
      <c r="B87" s="102" t="s">
        <v>11</v>
      </c>
      <c r="C87" s="137">
        <v>945</v>
      </c>
      <c r="D87" s="57">
        <f t="shared" si="6"/>
        <v>897.75</v>
      </c>
    </row>
    <row r="88" spans="1:4" ht="14.25" x14ac:dyDescent="0.2">
      <c r="A88" s="101" t="s">
        <v>907</v>
      </c>
      <c r="B88" s="102" t="s">
        <v>11</v>
      </c>
      <c r="C88" s="137" t="e">
        <f>#REF!*30%+#REF!</f>
        <v>#REF!</v>
      </c>
      <c r="D88" s="57" t="e">
        <f t="shared" si="6"/>
        <v>#REF!</v>
      </c>
    </row>
    <row r="89" spans="1:4" ht="14.25" x14ac:dyDescent="0.2">
      <c r="A89" s="101" t="s">
        <v>352</v>
      </c>
      <c r="B89" s="102" t="s">
        <v>11</v>
      </c>
      <c r="C89" s="137" t="e">
        <f>#REF!*30%+#REF!</f>
        <v>#REF!</v>
      </c>
      <c r="D89" s="57" t="e">
        <f t="shared" si="6"/>
        <v>#REF!</v>
      </c>
    </row>
    <row r="90" spans="1:4" ht="14.25" x14ac:dyDescent="0.2">
      <c r="A90" s="101" t="s">
        <v>908</v>
      </c>
      <c r="B90" s="102" t="s">
        <v>11</v>
      </c>
      <c r="C90" s="137" t="e">
        <f>#REF!*30%+#REF!</f>
        <v>#REF!</v>
      </c>
      <c r="D90" s="57" t="e">
        <f t="shared" si="6"/>
        <v>#REF!</v>
      </c>
    </row>
    <row r="91" spans="1:4" ht="14.25" x14ac:dyDescent="0.2">
      <c r="A91" s="101" t="s">
        <v>909</v>
      </c>
      <c r="B91" s="102" t="s">
        <v>11</v>
      </c>
      <c r="C91" s="137" t="e">
        <f>#REF!*30%+#REF!</f>
        <v>#REF!</v>
      </c>
      <c r="D91" s="57" t="e">
        <f t="shared" si="6"/>
        <v>#REF!</v>
      </c>
    </row>
    <row r="92" spans="1:4" ht="14.25" x14ac:dyDescent="0.2">
      <c r="A92" s="101" t="s">
        <v>353</v>
      </c>
      <c r="B92" s="102" t="s">
        <v>11</v>
      </c>
      <c r="C92" s="137" t="e">
        <f>#REF!*30%+#REF!</f>
        <v>#REF!</v>
      </c>
      <c r="D92" s="57" t="e">
        <f t="shared" si="6"/>
        <v>#REF!</v>
      </c>
    </row>
    <row r="93" spans="1:4" ht="14.25" x14ac:dyDescent="0.2">
      <c r="A93" s="101" t="s">
        <v>910</v>
      </c>
      <c r="B93" s="102" t="s">
        <v>11</v>
      </c>
      <c r="C93" s="137" t="e">
        <f>#REF!*30%+#REF!</f>
        <v>#REF!</v>
      </c>
      <c r="D93" s="57" t="e">
        <f t="shared" si="6"/>
        <v>#REF!</v>
      </c>
    </row>
    <row r="94" spans="1:4" ht="14.25" x14ac:dyDescent="0.2">
      <c r="A94" s="101" t="s">
        <v>911</v>
      </c>
      <c r="B94" s="102" t="s">
        <v>11</v>
      </c>
      <c r="C94" s="137" t="e">
        <f>#REF!*30%+#REF!</f>
        <v>#REF!</v>
      </c>
      <c r="D94" s="57" t="e">
        <f t="shared" si="6"/>
        <v>#REF!</v>
      </c>
    </row>
  </sheetData>
  <mergeCells count="32">
    <mergeCell ref="A1:I1"/>
    <mergeCell ref="A2:I2"/>
    <mergeCell ref="A4:I4"/>
    <mergeCell ref="A5:D5"/>
    <mergeCell ref="E5:E77"/>
    <mergeCell ref="F5:I5"/>
    <mergeCell ref="A7:D7"/>
    <mergeCell ref="F7:I7"/>
    <mergeCell ref="A8:D8"/>
    <mergeCell ref="F8:I8"/>
    <mergeCell ref="A9:D9"/>
    <mergeCell ref="F9:I9"/>
    <mergeCell ref="F16:I16"/>
    <mergeCell ref="F17:I17"/>
    <mergeCell ref="F18:I18"/>
    <mergeCell ref="F19:I19"/>
    <mergeCell ref="A35:D35"/>
    <mergeCell ref="A36:D36"/>
    <mergeCell ref="A37:D37"/>
    <mergeCell ref="A22:D22"/>
    <mergeCell ref="A23:D23"/>
    <mergeCell ref="A24:D24"/>
    <mergeCell ref="A25:D25"/>
    <mergeCell ref="A34:D34"/>
    <mergeCell ref="A78:D80"/>
    <mergeCell ref="A73:D73"/>
    <mergeCell ref="F74:I74"/>
    <mergeCell ref="A50:D50"/>
    <mergeCell ref="A51:D51"/>
    <mergeCell ref="A52:D52"/>
    <mergeCell ref="H58:I58"/>
    <mergeCell ref="H62:I62"/>
  </mergeCells>
  <phoneticPr fontId="0" type="noConversion"/>
  <printOptions horizontalCentered="1"/>
  <pageMargins left="0.39370078740157483" right="0.39370078740157483" top="0.39370078740157483" bottom="0.39370078740157483" header="0" footer="0"/>
  <pageSetup paperSize="9" scale="64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7"/>
  <sheetViews>
    <sheetView zoomScaleSheetLayoutView="100" workbookViewId="0">
      <selection activeCell="Q1" sqref="Q1"/>
    </sheetView>
  </sheetViews>
  <sheetFormatPr defaultRowHeight="12.75" x14ac:dyDescent="0.2"/>
  <cols>
    <col min="1" max="1" width="37.28515625" customWidth="1"/>
    <col min="2" max="2" width="4.28515625" customWidth="1"/>
    <col min="3" max="3" width="7.42578125" hidden="1" customWidth="1"/>
    <col min="4" max="4" width="9.42578125" style="138" customWidth="1"/>
    <col min="5" max="5" width="9.5703125" customWidth="1"/>
    <col min="6" max="6" width="1" customWidth="1"/>
    <col min="7" max="7" width="37.28515625" customWidth="1"/>
    <col min="8" max="8" width="4.28515625" customWidth="1"/>
    <col min="9" max="9" width="7.42578125" customWidth="1"/>
    <col min="10" max="10" width="10" style="138" customWidth="1"/>
    <col min="11" max="11" width="10.5703125" customWidth="1"/>
    <col min="12" max="12" width="0.140625" customWidth="1"/>
    <col min="13" max="13" width="3.42578125" customWidth="1"/>
    <col min="14" max="15" width="9.140625" hidden="1" customWidth="1"/>
    <col min="16" max="16" width="7.28515625" customWidth="1"/>
  </cols>
  <sheetData>
    <row r="1" spans="1:11" ht="120" customHeight="1" x14ac:dyDescent="0.2">
      <c r="A1" s="157"/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1" ht="10.5" customHeight="1" x14ac:dyDescent="0.2">
      <c r="A2" s="158"/>
      <c r="B2" s="158"/>
      <c r="C2" s="158"/>
      <c r="D2" s="158"/>
      <c r="E2" s="158"/>
      <c r="F2" s="158"/>
      <c r="G2" s="158"/>
      <c r="H2" s="158"/>
      <c r="I2" s="158"/>
      <c r="J2" s="158"/>
      <c r="K2" s="158"/>
    </row>
    <row r="3" spans="1:11" ht="13.5" customHeight="1" x14ac:dyDescent="0.2">
      <c r="A3" s="159" t="s">
        <v>978</v>
      </c>
      <c r="B3" s="160"/>
      <c r="C3" s="160"/>
      <c r="D3" s="160"/>
      <c r="E3" s="160"/>
      <c r="F3" s="160"/>
      <c r="G3" s="161"/>
      <c r="H3" s="162"/>
      <c r="I3" s="162"/>
      <c r="J3" s="162"/>
      <c r="K3" s="162"/>
    </row>
    <row r="4" spans="1:11" ht="13.5" customHeight="1" x14ac:dyDescent="0.25">
      <c r="A4" s="163" t="s">
        <v>377</v>
      </c>
      <c r="B4" s="163"/>
      <c r="C4" s="163"/>
      <c r="D4" s="163"/>
      <c r="E4" s="163"/>
      <c r="F4" s="163"/>
      <c r="G4" s="163"/>
      <c r="H4" s="162"/>
      <c r="I4" s="162"/>
      <c r="J4" s="162"/>
      <c r="K4" s="162"/>
    </row>
    <row r="5" spans="1:11" ht="12" customHeight="1" x14ac:dyDescent="0.2">
      <c r="A5" s="142" t="s">
        <v>9</v>
      </c>
      <c r="B5" s="142" t="s">
        <v>10</v>
      </c>
      <c r="C5" s="142" t="s">
        <v>401</v>
      </c>
      <c r="D5" s="142" t="s">
        <v>399</v>
      </c>
      <c r="E5" s="142" t="s">
        <v>986</v>
      </c>
      <c r="F5" s="197"/>
      <c r="G5" s="142" t="s">
        <v>9</v>
      </c>
      <c r="H5" s="142" t="s">
        <v>10</v>
      </c>
      <c r="I5" s="142" t="s">
        <v>401</v>
      </c>
      <c r="J5" s="142" t="s">
        <v>984</v>
      </c>
      <c r="K5" s="142" t="s">
        <v>648</v>
      </c>
    </row>
    <row r="6" spans="1:11" ht="12" customHeight="1" x14ac:dyDescent="0.2">
      <c r="A6" s="199" t="s">
        <v>750</v>
      </c>
      <c r="B6" s="200"/>
      <c r="C6" s="200"/>
      <c r="D6" s="200"/>
      <c r="E6" s="200"/>
      <c r="F6" s="198"/>
      <c r="G6" s="201" t="s">
        <v>150</v>
      </c>
      <c r="H6" s="201"/>
      <c r="I6" s="201"/>
      <c r="J6" s="201"/>
      <c r="K6" s="201"/>
    </row>
    <row r="7" spans="1:11" ht="12" customHeight="1" x14ac:dyDescent="0.2">
      <c r="A7" s="200"/>
      <c r="B7" s="200"/>
      <c r="C7" s="200"/>
      <c r="D7" s="200"/>
      <c r="E7" s="200"/>
      <c r="F7" s="198"/>
      <c r="G7" s="90" t="s">
        <v>751</v>
      </c>
      <c r="H7" s="89" t="s">
        <v>12</v>
      </c>
      <c r="I7" s="104">
        <v>3396</v>
      </c>
      <c r="J7" s="137">
        <v>4075</v>
      </c>
      <c r="K7" s="73">
        <f>I7*12%+I7</f>
        <v>3803.52</v>
      </c>
    </row>
    <row r="8" spans="1:11" ht="12" customHeight="1" x14ac:dyDescent="0.2">
      <c r="A8" s="90" t="s">
        <v>160</v>
      </c>
      <c r="B8" s="89" t="s">
        <v>12</v>
      </c>
      <c r="C8" s="59">
        <v>4800</v>
      </c>
      <c r="D8" s="137">
        <v>5760</v>
      </c>
      <c r="E8" s="73">
        <f t="shared" ref="E8:E21" si="0">C8*12%+C8</f>
        <v>5376</v>
      </c>
      <c r="F8" s="198"/>
      <c r="G8" s="90" t="s">
        <v>293</v>
      </c>
      <c r="H8" s="89" t="s">
        <v>12</v>
      </c>
      <c r="I8" s="104">
        <v>3457</v>
      </c>
      <c r="J8" s="137">
        <v>4148</v>
      </c>
      <c r="K8" s="73">
        <f t="shared" ref="K8:K28" si="1">I8*12%+I8</f>
        <v>3871.84</v>
      </c>
    </row>
    <row r="9" spans="1:11" ht="12" customHeight="1" x14ac:dyDescent="0.2">
      <c r="A9" s="90" t="s">
        <v>161</v>
      </c>
      <c r="B9" s="89" t="s">
        <v>12</v>
      </c>
      <c r="C9" s="59">
        <v>4966</v>
      </c>
      <c r="D9" s="137">
        <v>5959</v>
      </c>
      <c r="E9" s="73">
        <f t="shared" si="0"/>
        <v>5561.92</v>
      </c>
      <c r="F9" s="198"/>
      <c r="G9" s="90" t="s">
        <v>294</v>
      </c>
      <c r="H9" s="89" t="s">
        <v>12</v>
      </c>
      <c r="I9" s="104">
        <v>3517</v>
      </c>
      <c r="J9" s="137">
        <v>4220</v>
      </c>
      <c r="K9" s="73">
        <f t="shared" si="1"/>
        <v>3939.04</v>
      </c>
    </row>
    <row r="10" spans="1:11" ht="12" customHeight="1" x14ac:dyDescent="0.2">
      <c r="A10" s="90" t="s">
        <v>162</v>
      </c>
      <c r="B10" s="89" t="s">
        <v>12</v>
      </c>
      <c r="C10" s="59">
        <v>5133</v>
      </c>
      <c r="D10" s="137">
        <v>6160</v>
      </c>
      <c r="E10" s="73">
        <f t="shared" si="0"/>
        <v>5748.96</v>
      </c>
      <c r="F10" s="198"/>
      <c r="G10" s="90" t="s">
        <v>295</v>
      </c>
      <c r="H10" s="89" t="s">
        <v>12</v>
      </c>
      <c r="I10" s="104">
        <v>3578</v>
      </c>
      <c r="J10" s="137">
        <v>4294</v>
      </c>
      <c r="K10" s="73">
        <f t="shared" si="1"/>
        <v>4007.36</v>
      </c>
    </row>
    <row r="11" spans="1:11" ht="12" customHeight="1" x14ac:dyDescent="0.2">
      <c r="A11" s="90" t="s">
        <v>163</v>
      </c>
      <c r="B11" s="89" t="s">
        <v>12</v>
      </c>
      <c r="C11" s="59">
        <v>5252</v>
      </c>
      <c r="D11" s="137">
        <v>6302</v>
      </c>
      <c r="E11" s="73">
        <f t="shared" si="0"/>
        <v>5882.24</v>
      </c>
      <c r="F11" s="198"/>
      <c r="G11" s="90" t="s">
        <v>296</v>
      </c>
      <c r="H11" s="89" t="s">
        <v>12</v>
      </c>
      <c r="I11" s="104">
        <v>3639</v>
      </c>
      <c r="J11" s="137">
        <v>4367</v>
      </c>
      <c r="K11" s="73">
        <f t="shared" si="1"/>
        <v>4075.68</v>
      </c>
    </row>
    <row r="12" spans="1:11" ht="12" customHeight="1" x14ac:dyDescent="0.2">
      <c r="A12" s="90" t="s">
        <v>164</v>
      </c>
      <c r="B12" s="89" t="s">
        <v>12</v>
      </c>
      <c r="C12" s="59">
        <v>5505</v>
      </c>
      <c r="D12" s="137">
        <v>6606</v>
      </c>
      <c r="E12" s="73">
        <f t="shared" si="0"/>
        <v>6165.6</v>
      </c>
      <c r="F12" s="198"/>
      <c r="G12" s="90" t="s">
        <v>297</v>
      </c>
      <c r="H12" s="89" t="s">
        <v>12</v>
      </c>
      <c r="I12" s="104">
        <v>3699</v>
      </c>
      <c r="J12" s="137">
        <v>4439</v>
      </c>
      <c r="K12" s="73">
        <f t="shared" si="1"/>
        <v>4142.88</v>
      </c>
    </row>
    <row r="13" spans="1:11" ht="12" customHeight="1" x14ac:dyDescent="0.2">
      <c r="A13" s="90" t="s">
        <v>165</v>
      </c>
      <c r="B13" s="89" t="s">
        <v>12</v>
      </c>
      <c r="C13" s="59">
        <v>5822</v>
      </c>
      <c r="D13" s="137">
        <v>6986</v>
      </c>
      <c r="E13" s="73">
        <f t="shared" si="0"/>
        <v>6520.64</v>
      </c>
      <c r="F13" s="198"/>
      <c r="G13" s="90" t="s">
        <v>298</v>
      </c>
      <c r="H13" s="89" t="s">
        <v>12</v>
      </c>
      <c r="I13" s="104">
        <v>3760</v>
      </c>
      <c r="J13" s="137">
        <v>4512</v>
      </c>
      <c r="K13" s="73">
        <f t="shared" si="1"/>
        <v>4211.2</v>
      </c>
    </row>
    <row r="14" spans="1:11" ht="12" customHeight="1" x14ac:dyDescent="0.2">
      <c r="A14" s="90" t="s">
        <v>166</v>
      </c>
      <c r="B14" s="89" t="s">
        <v>12</v>
      </c>
      <c r="C14" s="59">
        <v>6147</v>
      </c>
      <c r="D14" s="137">
        <v>7376</v>
      </c>
      <c r="E14" s="73">
        <f t="shared" si="0"/>
        <v>6884.64</v>
      </c>
      <c r="F14" s="198"/>
      <c r="G14" s="90" t="s">
        <v>299</v>
      </c>
      <c r="H14" s="89" t="s">
        <v>12</v>
      </c>
      <c r="I14" s="104">
        <v>3820</v>
      </c>
      <c r="J14" s="137">
        <v>4584</v>
      </c>
      <c r="K14" s="73">
        <f t="shared" si="1"/>
        <v>4278.3999999999996</v>
      </c>
    </row>
    <row r="15" spans="1:11" ht="12" customHeight="1" x14ac:dyDescent="0.2">
      <c r="A15" s="90" t="s">
        <v>167</v>
      </c>
      <c r="B15" s="89" t="s">
        <v>12</v>
      </c>
      <c r="C15" s="59">
        <v>6387</v>
      </c>
      <c r="D15" s="137">
        <v>7664</v>
      </c>
      <c r="E15" s="73">
        <f t="shared" si="0"/>
        <v>7153.44</v>
      </c>
      <c r="F15" s="198"/>
      <c r="G15" s="90" t="s">
        <v>300</v>
      </c>
      <c r="H15" s="89" t="s">
        <v>12</v>
      </c>
      <c r="I15" s="104">
        <v>3881</v>
      </c>
      <c r="J15" s="137">
        <v>4657</v>
      </c>
      <c r="K15" s="73">
        <f t="shared" si="1"/>
        <v>4346.72</v>
      </c>
    </row>
    <row r="16" spans="1:11" ht="12" customHeight="1" x14ac:dyDescent="0.2">
      <c r="A16" s="90" t="s">
        <v>168</v>
      </c>
      <c r="B16" s="89" t="s">
        <v>12</v>
      </c>
      <c r="C16" s="59">
        <v>6656</v>
      </c>
      <c r="D16" s="137">
        <v>7987</v>
      </c>
      <c r="E16" s="73">
        <f t="shared" si="0"/>
        <v>7454.72</v>
      </c>
      <c r="F16" s="198"/>
      <c r="G16" s="90" t="s">
        <v>301</v>
      </c>
      <c r="H16" s="89" t="s">
        <v>12</v>
      </c>
      <c r="I16" s="104">
        <v>3942</v>
      </c>
      <c r="J16" s="137">
        <v>4730</v>
      </c>
      <c r="K16" s="73">
        <f t="shared" si="1"/>
        <v>4415.04</v>
      </c>
    </row>
    <row r="17" spans="1:11" ht="12" customHeight="1" x14ac:dyDescent="0.2">
      <c r="A17" s="90" t="s">
        <v>169</v>
      </c>
      <c r="B17" s="89" t="s">
        <v>12</v>
      </c>
      <c r="C17" s="59">
        <v>6988</v>
      </c>
      <c r="D17" s="137">
        <v>8386</v>
      </c>
      <c r="E17" s="73">
        <f t="shared" si="0"/>
        <v>7826.5599999999995</v>
      </c>
      <c r="F17" s="198"/>
      <c r="G17" s="202" t="s">
        <v>752</v>
      </c>
      <c r="H17" s="202"/>
      <c r="I17" s="202"/>
      <c r="J17" s="202"/>
      <c r="K17" s="202"/>
    </row>
    <row r="18" spans="1:11" ht="12" customHeight="1" x14ac:dyDescent="0.2">
      <c r="A18" s="90" t="s">
        <v>170</v>
      </c>
      <c r="B18" s="89" t="s">
        <v>12</v>
      </c>
      <c r="C18" s="59">
        <v>7323</v>
      </c>
      <c r="D18" s="137">
        <v>8788</v>
      </c>
      <c r="E18" s="73">
        <f t="shared" si="0"/>
        <v>8201.76</v>
      </c>
      <c r="F18" s="198"/>
      <c r="G18" s="90" t="s">
        <v>155</v>
      </c>
      <c r="H18" s="89" t="s">
        <v>12</v>
      </c>
      <c r="I18" s="59">
        <v>4000</v>
      </c>
      <c r="J18" s="137">
        <v>4800</v>
      </c>
      <c r="K18" s="73">
        <f t="shared" si="1"/>
        <v>4480</v>
      </c>
    </row>
    <row r="19" spans="1:11" ht="12" customHeight="1" x14ac:dyDescent="0.2">
      <c r="A19" s="90" t="s">
        <v>171</v>
      </c>
      <c r="B19" s="89" t="s">
        <v>12</v>
      </c>
      <c r="C19" s="59">
        <v>7504</v>
      </c>
      <c r="D19" s="137">
        <v>9005</v>
      </c>
      <c r="E19" s="73">
        <f t="shared" si="0"/>
        <v>8404.48</v>
      </c>
      <c r="F19" s="198"/>
      <c r="G19" s="90" t="s">
        <v>156</v>
      </c>
      <c r="H19" s="89" t="s">
        <v>12</v>
      </c>
      <c r="I19" s="59">
        <v>6492</v>
      </c>
      <c r="J19" s="137">
        <v>7790</v>
      </c>
      <c r="K19" s="73">
        <f t="shared" si="1"/>
        <v>7271.04</v>
      </c>
    </row>
    <row r="20" spans="1:11" ht="12" customHeight="1" x14ac:dyDescent="0.2">
      <c r="A20" s="90" t="s">
        <v>172</v>
      </c>
      <c r="B20" s="89" t="s">
        <v>12</v>
      </c>
      <c r="C20" s="59">
        <v>7689</v>
      </c>
      <c r="D20" s="137">
        <v>9227</v>
      </c>
      <c r="E20" s="73">
        <f t="shared" si="0"/>
        <v>8611.68</v>
      </c>
      <c r="F20" s="198"/>
      <c r="G20" s="90" t="s">
        <v>157</v>
      </c>
      <c r="H20" s="89" t="s">
        <v>12</v>
      </c>
      <c r="I20" s="59">
        <v>7499</v>
      </c>
      <c r="J20" s="137">
        <v>8999</v>
      </c>
      <c r="K20" s="73">
        <f t="shared" si="1"/>
        <v>8398.8799999999992</v>
      </c>
    </row>
    <row r="21" spans="1:11" ht="12" customHeight="1" x14ac:dyDescent="0.2">
      <c r="A21" s="90" t="s">
        <v>753</v>
      </c>
      <c r="B21" s="89" t="s">
        <v>12</v>
      </c>
      <c r="C21" s="63">
        <v>93.7</v>
      </c>
      <c r="D21" s="137">
        <v>112</v>
      </c>
      <c r="E21" s="73">
        <f t="shared" si="0"/>
        <v>104.944</v>
      </c>
      <c r="F21" s="198"/>
      <c r="G21" s="90" t="s">
        <v>158</v>
      </c>
      <c r="H21" s="89" t="s">
        <v>12</v>
      </c>
      <c r="I21" s="59">
        <v>13802</v>
      </c>
      <c r="J21" s="137">
        <v>16562</v>
      </c>
      <c r="K21" s="73">
        <f t="shared" si="1"/>
        <v>15458.24</v>
      </c>
    </row>
    <row r="22" spans="1:11" ht="12" customHeight="1" x14ac:dyDescent="0.2">
      <c r="A22" s="201" t="s">
        <v>754</v>
      </c>
      <c r="B22" s="201"/>
      <c r="C22" s="201"/>
      <c r="D22" s="201"/>
      <c r="E22" s="201"/>
      <c r="F22" s="198"/>
      <c r="G22" s="90" t="s">
        <v>314</v>
      </c>
      <c r="H22" s="89" t="s">
        <v>12</v>
      </c>
      <c r="I22" s="59">
        <v>4562</v>
      </c>
      <c r="J22" s="137">
        <v>5474</v>
      </c>
      <c r="K22" s="73">
        <f t="shared" si="1"/>
        <v>5109.4399999999996</v>
      </c>
    </row>
    <row r="23" spans="1:11" ht="12" customHeight="1" x14ac:dyDescent="0.2">
      <c r="A23" s="90" t="s">
        <v>144</v>
      </c>
      <c r="B23" s="89" t="s">
        <v>12</v>
      </c>
      <c r="C23" s="59">
        <v>4609</v>
      </c>
      <c r="D23" s="137">
        <v>5531</v>
      </c>
      <c r="E23" s="73">
        <f>C23*12%+C23</f>
        <v>5162.08</v>
      </c>
      <c r="F23" s="198"/>
      <c r="G23" s="90" t="s">
        <v>315</v>
      </c>
      <c r="H23" s="89" t="s">
        <v>12</v>
      </c>
      <c r="I23" s="59">
        <v>6482</v>
      </c>
      <c r="J23" s="137">
        <v>7778</v>
      </c>
      <c r="K23" s="73">
        <f t="shared" si="1"/>
        <v>7259.84</v>
      </c>
    </row>
    <row r="24" spans="1:11" ht="12" customHeight="1" x14ac:dyDescent="0.2">
      <c r="A24" s="90" t="s">
        <v>145</v>
      </c>
      <c r="B24" s="89" t="s">
        <v>12</v>
      </c>
      <c r="C24" s="59">
        <v>5215</v>
      </c>
      <c r="D24" s="137">
        <v>6258</v>
      </c>
      <c r="E24" s="73">
        <f>C24*12%+C24</f>
        <v>5840.8</v>
      </c>
      <c r="F24" s="198"/>
      <c r="G24" s="90" t="s">
        <v>316</v>
      </c>
      <c r="H24" s="89" t="s">
        <v>12</v>
      </c>
      <c r="I24" s="59">
        <v>7487</v>
      </c>
      <c r="J24" s="137">
        <v>8984</v>
      </c>
      <c r="K24" s="73">
        <f t="shared" si="1"/>
        <v>8385.44</v>
      </c>
    </row>
    <row r="25" spans="1:11" ht="12" customHeight="1" x14ac:dyDescent="0.2">
      <c r="A25" s="201" t="s">
        <v>180</v>
      </c>
      <c r="B25" s="201"/>
      <c r="C25" s="201"/>
      <c r="D25" s="201"/>
      <c r="E25" s="201"/>
      <c r="F25" s="198"/>
      <c r="G25" s="90" t="s">
        <v>317</v>
      </c>
      <c r="H25" s="89" t="s">
        <v>12</v>
      </c>
      <c r="I25" s="59">
        <v>13856</v>
      </c>
      <c r="J25" s="137">
        <v>16627</v>
      </c>
      <c r="K25" s="73">
        <f t="shared" si="1"/>
        <v>15518.72</v>
      </c>
    </row>
    <row r="26" spans="1:11" ht="12" customHeight="1" x14ac:dyDescent="0.2">
      <c r="A26" s="90" t="s">
        <v>272</v>
      </c>
      <c r="B26" s="89" t="s">
        <v>12</v>
      </c>
      <c r="C26" s="59">
        <v>796</v>
      </c>
      <c r="D26" s="137">
        <v>955</v>
      </c>
      <c r="E26" s="73">
        <f>C26*12%+C26</f>
        <v>891.52</v>
      </c>
      <c r="F26" s="198"/>
      <c r="G26" s="90" t="s">
        <v>320</v>
      </c>
      <c r="H26" s="89" t="s">
        <v>12</v>
      </c>
      <c r="I26" s="59">
        <v>2848</v>
      </c>
      <c r="J26" s="137">
        <v>3418</v>
      </c>
      <c r="K26" s="73">
        <f t="shared" si="1"/>
        <v>3189.76</v>
      </c>
    </row>
    <row r="27" spans="1:11" ht="12" customHeight="1" x14ac:dyDescent="0.2">
      <c r="A27" s="90" t="s">
        <v>334</v>
      </c>
      <c r="B27" s="89" t="s">
        <v>12</v>
      </c>
      <c r="C27" s="59">
        <v>1457</v>
      </c>
      <c r="D27" s="137">
        <v>1748</v>
      </c>
      <c r="E27" s="73">
        <f>C27*12%+C27</f>
        <v>1631.84</v>
      </c>
      <c r="F27" s="198"/>
      <c r="G27" s="90" t="s">
        <v>319</v>
      </c>
      <c r="H27" s="89" t="s">
        <v>12</v>
      </c>
      <c r="I27" s="59">
        <v>278</v>
      </c>
      <c r="J27" s="137">
        <v>334</v>
      </c>
      <c r="K27" s="73">
        <f t="shared" si="1"/>
        <v>311.36</v>
      </c>
    </row>
    <row r="28" spans="1:11" ht="12" customHeight="1" x14ac:dyDescent="0.2">
      <c r="A28" s="90" t="s">
        <v>335</v>
      </c>
      <c r="B28" s="89" t="s">
        <v>12</v>
      </c>
      <c r="C28" s="59">
        <v>1905</v>
      </c>
      <c r="D28" s="137">
        <v>2286</v>
      </c>
      <c r="E28" s="73">
        <f>C28*12%+C28</f>
        <v>2133.6</v>
      </c>
      <c r="F28" s="198"/>
      <c r="G28" s="90" t="s">
        <v>318</v>
      </c>
      <c r="H28" s="89" t="s">
        <v>12</v>
      </c>
      <c r="I28" s="59">
        <v>290</v>
      </c>
      <c r="J28" s="137">
        <v>348</v>
      </c>
      <c r="K28" s="73">
        <f t="shared" si="1"/>
        <v>324.8</v>
      </c>
    </row>
    <row r="29" spans="1:11" ht="12" customHeight="1" x14ac:dyDescent="0.2">
      <c r="A29" s="201" t="s">
        <v>181</v>
      </c>
      <c r="B29" s="201"/>
      <c r="C29" s="201"/>
      <c r="D29" s="201"/>
      <c r="E29" s="201"/>
      <c r="F29" s="198"/>
      <c r="G29" s="201" t="s">
        <v>219</v>
      </c>
      <c r="H29" s="201"/>
      <c r="I29" s="201"/>
      <c r="J29" s="201"/>
      <c r="K29" s="201"/>
    </row>
    <row r="30" spans="1:11" ht="12" customHeight="1" x14ac:dyDescent="0.2">
      <c r="A30" s="90" t="s">
        <v>261</v>
      </c>
      <c r="B30" s="89" t="s">
        <v>12</v>
      </c>
      <c r="C30" s="59">
        <v>3216</v>
      </c>
      <c r="D30" s="137">
        <v>3859</v>
      </c>
      <c r="E30" s="73">
        <f>C30*12%+C30</f>
        <v>3601.92</v>
      </c>
      <c r="F30" s="198"/>
      <c r="G30" s="92" t="s">
        <v>220</v>
      </c>
      <c r="H30" s="89" t="s">
        <v>12</v>
      </c>
      <c r="I30" s="59">
        <v>2577</v>
      </c>
      <c r="J30" s="137">
        <v>3350</v>
      </c>
      <c r="K30" s="73">
        <f t="shared" ref="K30:K38" si="2">I30*12%+I30</f>
        <v>2886.24</v>
      </c>
    </row>
    <row r="31" spans="1:11" ht="12" customHeight="1" x14ac:dyDescent="0.2">
      <c r="A31" s="90" t="s">
        <v>262</v>
      </c>
      <c r="B31" s="89" t="s">
        <v>12</v>
      </c>
      <c r="C31" s="59">
        <v>3765</v>
      </c>
      <c r="D31" s="137">
        <v>4518</v>
      </c>
      <c r="E31" s="73">
        <f>C31*12%+C31</f>
        <v>4216.8</v>
      </c>
      <c r="F31" s="198"/>
      <c r="G31" s="92" t="s">
        <v>221</v>
      </c>
      <c r="H31" s="89" t="s">
        <v>12</v>
      </c>
      <c r="I31" s="59">
        <v>3362</v>
      </c>
      <c r="J31" s="137">
        <v>4371</v>
      </c>
      <c r="K31" s="73">
        <f t="shared" si="2"/>
        <v>3765.44</v>
      </c>
    </row>
    <row r="32" spans="1:11" ht="12" customHeight="1" x14ac:dyDescent="0.2">
      <c r="A32" s="90" t="s">
        <v>263</v>
      </c>
      <c r="B32" s="89" t="s">
        <v>12</v>
      </c>
      <c r="C32" s="59">
        <v>4538</v>
      </c>
      <c r="D32" s="137">
        <v>5446</v>
      </c>
      <c r="E32" s="73">
        <f>C32*12%+C32</f>
        <v>5082.5599999999995</v>
      </c>
      <c r="F32" s="198"/>
      <c r="G32" s="92" t="s">
        <v>222</v>
      </c>
      <c r="H32" s="89" t="s">
        <v>12</v>
      </c>
      <c r="I32" s="59">
        <v>4594</v>
      </c>
      <c r="J32" s="137">
        <v>5972</v>
      </c>
      <c r="K32" s="73">
        <f t="shared" si="2"/>
        <v>5145.28</v>
      </c>
    </row>
    <row r="33" spans="1:11" ht="12" customHeight="1" x14ac:dyDescent="0.2">
      <c r="A33" s="201" t="s">
        <v>182</v>
      </c>
      <c r="B33" s="201"/>
      <c r="C33" s="201"/>
      <c r="D33" s="201"/>
      <c r="E33" s="201"/>
      <c r="F33" s="198"/>
      <c r="G33" s="92" t="s">
        <v>223</v>
      </c>
      <c r="H33" s="89" t="s">
        <v>12</v>
      </c>
      <c r="I33" s="59">
        <v>6163</v>
      </c>
      <c r="J33" s="137">
        <v>8012</v>
      </c>
      <c r="K33" s="73">
        <f t="shared" si="2"/>
        <v>6902.5599999999995</v>
      </c>
    </row>
    <row r="34" spans="1:11" ht="12" customHeight="1" x14ac:dyDescent="0.2">
      <c r="A34" s="92" t="s">
        <v>264</v>
      </c>
      <c r="B34" s="89" t="s">
        <v>12</v>
      </c>
      <c r="C34" s="59">
        <v>3933</v>
      </c>
      <c r="D34" s="137">
        <v>4720</v>
      </c>
      <c r="E34" s="73">
        <f>C34*12%+C34</f>
        <v>4404.96</v>
      </c>
      <c r="F34" s="198"/>
      <c r="G34" s="92" t="s">
        <v>224</v>
      </c>
      <c r="H34" s="89" t="s">
        <v>12</v>
      </c>
      <c r="I34" s="59">
        <v>3989</v>
      </c>
      <c r="J34" s="137">
        <v>5186</v>
      </c>
      <c r="K34" s="73">
        <f t="shared" si="2"/>
        <v>4467.68</v>
      </c>
    </row>
    <row r="35" spans="1:11" ht="12" customHeight="1" x14ac:dyDescent="0.2">
      <c r="A35" s="92" t="s">
        <v>265</v>
      </c>
      <c r="B35" s="89" t="s">
        <v>12</v>
      </c>
      <c r="C35" s="59">
        <v>5255</v>
      </c>
      <c r="D35" s="137">
        <v>6306</v>
      </c>
      <c r="E35" s="73">
        <f>C35*12%+C35</f>
        <v>5885.6</v>
      </c>
      <c r="F35" s="198"/>
      <c r="G35" s="92" t="s">
        <v>225</v>
      </c>
      <c r="H35" s="89" t="s">
        <v>12</v>
      </c>
      <c r="I35" s="59">
        <v>4931</v>
      </c>
      <c r="J35" s="137">
        <v>6410</v>
      </c>
      <c r="K35" s="73">
        <f t="shared" si="2"/>
        <v>5522.72</v>
      </c>
    </row>
    <row r="36" spans="1:11" ht="12" customHeight="1" x14ac:dyDescent="0.2">
      <c r="A36" s="92" t="s">
        <v>266</v>
      </c>
      <c r="B36" s="89" t="s">
        <v>12</v>
      </c>
      <c r="C36" s="59">
        <v>6029</v>
      </c>
      <c r="D36" s="137">
        <v>7235</v>
      </c>
      <c r="E36" s="73">
        <f>C36*12%+C36</f>
        <v>6752.48</v>
      </c>
      <c r="F36" s="198"/>
      <c r="G36" s="92" t="s">
        <v>226</v>
      </c>
      <c r="H36" s="89" t="s">
        <v>12</v>
      </c>
      <c r="I36" s="59">
        <v>6723</v>
      </c>
      <c r="J36" s="137">
        <v>8740</v>
      </c>
      <c r="K36" s="73">
        <f t="shared" si="2"/>
        <v>7529.76</v>
      </c>
    </row>
    <row r="37" spans="1:11" ht="12" customHeight="1" x14ac:dyDescent="0.2">
      <c r="A37" s="92" t="s">
        <v>267</v>
      </c>
      <c r="B37" s="89" t="s">
        <v>12</v>
      </c>
      <c r="C37" s="59">
        <v>8191</v>
      </c>
      <c r="D37" s="137">
        <v>9829</v>
      </c>
      <c r="E37" s="73">
        <f>C37*12%+C37</f>
        <v>9173.92</v>
      </c>
      <c r="F37" s="198"/>
      <c r="G37" s="92" t="s">
        <v>227</v>
      </c>
      <c r="H37" s="89" t="s">
        <v>12</v>
      </c>
      <c r="I37" s="59">
        <v>5491</v>
      </c>
      <c r="J37" s="137">
        <v>71328</v>
      </c>
      <c r="K37" s="73">
        <f t="shared" si="2"/>
        <v>6149.92</v>
      </c>
    </row>
    <row r="38" spans="1:11" ht="12" customHeight="1" x14ac:dyDescent="0.2">
      <c r="A38" s="92" t="s">
        <v>268</v>
      </c>
      <c r="B38" s="89" t="s">
        <v>12</v>
      </c>
      <c r="C38" s="59">
        <v>9334</v>
      </c>
      <c r="D38" s="137">
        <v>11201</v>
      </c>
      <c r="E38" s="73">
        <f>C38*12%+C38</f>
        <v>10454.08</v>
      </c>
      <c r="F38" s="198"/>
      <c r="G38" s="92" t="s">
        <v>228</v>
      </c>
      <c r="H38" s="89" t="s">
        <v>12</v>
      </c>
      <c r="I38" s="59">
        <v>7508</v>
      </c>
      <c r="J38" s="137">
        <v>9760</v>
      </c>
      <c r="K38" s="73">
        <f t="shared" si="2"/>
        <v>8408.9599999999991</v>
      </c>
    </row>
    <row r="39" spans="1:11" ht="12" customHeight="1" x14ac:dyDescent="0.2">
      <c r="A39" s="201" t="s">
        <v>183</v>
      </c>
      <c r="B39" s="201"/>
      <c r="C39" s="201"/>
      <c r="D39" s="201"/>
      <c r="E39" s="201"/>
      <c r="F39" s="198"/>
      <c r="G39" s="92" t="s">
        <v>229</v>
      </c>
      <c r="H39" s="89" t="s">
        <v>12</v>
      </c>
      <c r="I39" s="59">
        <v>8292</v>
      </c>
      <c r="J39" s="137">
        <v>10780</v>
      </c>
      <c r="K39" s="73">
        <f t="shared" ref="K39:K54" si="3">I39*12%+I39</f>
        <v>9287.0400000000009</v>
      </c>
    </row>
    <row r="40" spans="1:11" ht="12" customHeight="1" x14ac:dyDescent="0.2">
      <c r="A40" s="90" t="s">
        <v>184</v>
      </c>
      <c r="B40" s="89" t="s">
        <v>12</v>
      </c>
      <c r="C40" s="59">
        <v>4874</v>
      </c>
      <c r="D40" s="137">
        <v>5849</v>
      </c>
      <c r="E40" s="73">
        <f t="shared" ref="E40:E54" si="4">C40*12%+C40</f>
        <v>5458.88</v>
      </c>
      <c r="F40" s="198"/>
      <c r="G40" s="201" t="s">
        <v>230</v>
      </c>
      <c r="H40" s="201"/>
      <c r="I40" s="201"/>
      <c r="J40" s="201"/>
      <c r="K40" s="201"/>
    </row>
    <row r="41" spans="1:11" ht="12" customHeight="1" x14ac:dyDescent="0.2">
      <c r="A41" s="90" t="s">
        <v>185</v>
      </c>
      <c r="B41" s="89" t="s">
        <v>12</v>
      </c>
      <c r="C41" s="59">
        <v>6264</v>
      </c>
      <c r="D41" s="137">
        <v>7517</v>
      </c>
      <c r="E41" s="73">
        <f t="shared" si="4"/>
        <v>7015.68</v>
      </c>
      <c r="F41" s="198"/>
      <c r="G41" s="92" t="s">
        <v>231</v>
      </c>
      <c r="H41" s="89" t="s">
        <v>12</v>
      </c>
      <c r="I41" s="59">
        <v>2689</v>
      </c>
      <c r="J41" s="137">
        <v>3496</v>
      </c>
      <c r="K41" s="73">
        <f t="shared" si="3"/>
        <v>3011.68</v>
      </c>
    </row>
    <row r="42" spans="1:11" ht="12" customHeight="1" x14ac:dyDescent="0.2">
      <c r="A42" s="90" t="s">
        <v>186</v>
      </c>
      <c r="B42" s="89" t="s">
        <v>12</v>
      </c>
      <c r="C42" s="59">
        <v>7978</v>
      </c>
      <c r="D42" s="137">
        <v>9574</v>
      </c>
      <c r="E42" s="73">
        <f t="shared" si="4"/>
        <v>8935.36</v>
      </c>
      <c r="F42" s="198"/>
      <c r="G42" s="92" t="s">
        <v>232</v>
      </c>
      <c r="H42" s="89" t="s">
        <v>12</v>
      </c>
      <c r="I42" s="59">
        <v>4045</v>
      </c>
      <c r="J42" s="137">
        <v>5259</v>
      </c>
      <c r="K42" s="73">
        <f t="shared" si="3"/>
        <v>4530.3999999999996</v>
      </c>
    </row>
    <row r="43" spans="1:11" ht="12" customHeight="1" x14ac:dyDescent="0.2">
      <c r="A43" s="90" t="s">
        <v>187</v>
      </c>
      <c r="B43" s="89" t="s">
        <v>12</v>
      </c>
      <c r="C43" s="59">
        <v>9558</v>
      </c>
      <c r="D43" s="137">
        <v>11470</v>
      </c>
      <c r="E43" s="73">
        <f t="shared" si="4"/>
        <v>10704.96</v>
      </c>
      <c r="F43" s="198"/>
      <c r="G43" s="92" t="s">
        <v>233</v>
      </c>
      <c r="H43" s="89" t="s">
        <v>12</v>
      </c>
      <c r="I43" s="59">
        <v>6085</v>
      </c>
      <c r="J43" s="137">
        <v>7911</v>
      </c>
      <c r="K43" s="73">
        <f t="shared" si="3"/>
        <v>6815.2</v>
      </c>
    </row>
    <row r="44" spans="1:11" ht="12" customHeight="1" x14ac:dyDescent="0.2">
      <c r="A44" s="90" t="s">
        <v>188</v>
      </c>
      <c r="B44" s="89" t="s">
        <v>12</v>
      </c>
      <c r="C44" s="59">
        <v>11721</v>
      </c>
      <c r="D44" s="137">
        <v>14065</v>
      </c>
      <c r="E44" s="73">
        <f t="shared" si="4"/>
        <v>13127.52</v>
      </c>
      <c r="F44" s="198"/>
      <c r="G44" s="92" t="s">
        <v>234</v>
      </c>
      <c r="H44" s="89" t="s">
        <v>12</v>
      </c>
      <c r="I44" s="59">
        <v>7710</v>
      </c>
      <c r="J44" s="137">
        <v>10023</v>
      </c>
      <c r="K44" s="73">
        <f t="shared" si="3"/>
        <v>8635.2000000000007</v>
      </c>
    </row>
    <row r="45" spans="1:11" ht="12" customHeight="1" x14ac:dyDescent="0.2">
      <c r="A45" s="90" t="s">
        <v>189</v>
      </c>
      <c r="B45" s="89" t="s">
        <v>12</v>
      </c>
      <c r="C45" s="59">
        <v>6835</v>
      </c>
      <c r="D45" s="137">
        <v>8202</v>
      </c>
      <c r="E45" s="73">
        <f t="shared" si="4"/>
        <v>7655.2</v>
      </c>
      <c r="F45" s="198"/>
      <c r="G45" s="92" t="s">
        <v>235</v>
      </c>
      <c r="H45" s="89" t="s">
        <v>12</v>
      </c>
      <c r="I45" s="59">
        <v>9749</v>
      </c>
      <c r="J45" s="137">
        <v>12674</v>
      </c>
      <c r="K45" s="73">
        <f t="shared" si="3"/>
        <v>10918.88</v>
      </c>
    </row>
    <row r="46" spans="1:11" ht="12" customHeight="1" x14ac:dyDescent="0.2">
      <c r="A46" s="90" t="s">
        <v>190</v>
      </c>
      <c r="B46" s="89" t="s">
        <v>12</v>
      </c>
      <c r="C46" s="59">
        <v>9189</v>
      </c>
      <c r="D46" s="137">
        <v>11027</v>
      </c>
      <c r="E46" s="73">
        <f t="shared" si="4"/>
        <v>10291.68</v>
      </c>
      <c r="F46" s="198"/>
      <c r="G46" s="92" t="s">
        <v>236</v>
      </c>
      <c r="H46" s="89" t="s">
        <v>12</v>
      </c>
      <c r="I46" s="59">
        <v>4740</v>
      </c>
      <c r="J46" s="137">
        <v>6162</v>
      </c>
      <c r="K46" s="73">
        <f t="shared" si="3"/>
        <v>5308.8</v>
      </c>
    </row>
    <row r="47" spans="1:11" ht="12" customHeight="1" x14ac:dyDescent="0.2">
      <c r="A47" s="93" t="s">
        <v>191</v>
      </c>
      <c r="B47" s="89" t="s">
        <v>12</v>
      </c>
      <c r="C47" s="59">
        <v>10309</v>
      </c>
      <c r="D47" s="137">
        <v>12371</v>
      </c>
      <c r="E47" s="73">
        <f t="shared" si="4"/>
        <v>11546.08</v>
      </c>
      <c r="F47" s="198"/>
      <c r="G47" s="92" t="s">
        <v>237</v>
      </c>
      <c r="H47" s="89" t="s">
        <v>12</v>
      </c>
      <c r="I47" s="59">
        <v>7239</v>
      </c>
      <c r="J47" s="137">
        <v>9411</v>
      </c>
      <c r="K47" s="73">
        <f t="shared" si="3"/>
        <v>8107.68</v>
      </c>
    </row>
    <row r="48" spans="1:11" ht="12" customHeight="1" x14ac:dyDescent="0.2">
      <c r="A48" s="93" t="s">
        <v>192</v>
      </c>
      <c r="B48" s="89" t="s">
        <v>12</v>
      </c>
      <c r="C48" s="59">
        <v>11934</v>
      </c>
      <c r="D48" s="137">
        <v>14321</v>
      </c>
      <c r="E48" s="73">
        <f t="shared" si="4"/>
        <v>13366.08</v>
      </c>
      <c r="F48" s="198"/>
      <c r="G48" s="92" t="s">
        <v>238</v>
      </c>
      <c r="H48" s="89" t="s">
        <v>12</v>
      </c>
      <c r="I48" s="59">
        <v>8270</v>
      </c>
      <c r="J48" s="137">
        <v>10751</v>
      </c>
      <c r="K48" s="73">
        <f t="shared" si="3"/>
        <v>9262.4</v>
      </c>
    </row>
    <row r="49" spans="1:11" ht="12" customHeight="1" x14ac:dyDescent="0.2">
      <c r="A49" s="90" t="s">
        <v>193</v>
      </c>
      <c r="B49" s="89" t="s">
        <v>12</v>
      </c>
      <c r="C49" s="59">
        <v>9480</v>
      </c>
      <c r="D49" s="137">
        <v>11376</v>
      </c>
      <c r="E49" s="73">
        <f t="shared" si="4"/>
        <v>10617.6</v>
      </c>
      <c r="F49" s="198"/>
      <c r="G49" s="92" t="s">
        <v>239</v>
      </c>
      <c r="H49" s="89" t="s">
        <v>12</v>
      </c>
      <c r="I49" s="59">
        <v>9917</v>
      </c>
      <c r="J49" s="137">
        <v>12892</v>
      </c>
      <c r="K49" s="73">
        <f t="shared" si="3"/>
        <v>11107.04</v>
      </c>
    </row>
    <row r="50" spans="1:11" ht="12" customHeight="1" x14ac:dyDescent="0.2">
      <c r="A50" s="90" t="s">
        <v>194</v>
      </c>
      <c r="B50" s="89" t="s">
        <v>12</v>
      </c>
      <c r="C50" s="59">
        <v>11710</v>
      </c>
      <c r="D50" s="137">
        <v>14052</v>
      </c>
      <c r="E50" s="73">
        <f t="shared" si="4"/>
        <v>13115.2</v>
      </c>
      <c r="F50" s="198"/>
      <c r="G50" s="92" t="s">
        <v>240</v>
      </c>
      <c r="H50" s="89" t="s">
        <v>12</v>
      </c>
      <c r="I50" s="59">
        <v>8584</v>
      </c>
      <c r="J50" s="137">
        <v>11159</v>
      </c>
      <c r="K50" s="73">
        <f t="shared" si="3"/>
        <v>9614.08</v>
      </c>
    </row>
    <row r="51" spans="1:11" ht="12" customHeight="1" x14ac:dyDescent="0.2">
      <c r="A51" s="90" t="s">
        <v>195</v>
      </c>
      <c r="B51" s="89" t="s">
        <v>12</v>
      </c>
      <c r="C51" s="59">
        <v>13100</v>
      </c>
      <c r="D51" s="137">
        <v>15720</v>
      </c>
      <c r="E51" s="73">
        <f t="shared" si="4"/>
        <v>14672</v>
      </c>
      <c r="F51" s="198"/>
      <c r="G51" s="92" t="s">
        <v>241</v>
      </c>
      <c r="H51" s="89" t="s">
        <v>12</v>
      </c>
      <c r="I51" s="59">
        <v>8875</v>
      </c>
      <c r="J51" s="137">
        <v>11538</v>
      </c>
      <c r="K51" s="73">
        <f t="shared" si="3"/>
        <v>9940</v>
      </c>
    </row>
    <row r="52" spans="1:11" ht="12" customHeight="1" x14ac:dyDescent="0.2">
      <c r="A52" s="90" t="s">
        <v>196</v>
      </c>
      <c r="B52" s="89" t="s">
        <v>12</v>
      </c>
      <c r="C52" s="59">
        <v>12192</v>
      </c>
      <c r="D52" s="137">
        <v>14630</v>
      </c>
      <c r="E52" s="73">
        <f t="shared" si="4"/>
        <v>13655.04</v>
      </c>
      <c r="F52" s="198"/>
      <c r="G52" s="92" t="s">
        <v>242</v>
      </c>
      <c r="H52" s="89" t="s">
        <v>12</v>
      </c>
      <c r="I52" s="59">
        <v>11094</v>
      </c>
      <c r="J52" s="137">
        <v>14422</v>
      </c>
      <c r="K52" s="73">
        <f t="shared" si="3"/>
        <v>12425.28</v>
      </c>
    </row>
    <row r="53" spans="1:11" ht="12" customHeight="1" x14ac:dyDescent="0.2">
      <c r="A53" s="90" t="s">
        <v>197</v>
      </c>
      <c r="B53" s="89" t="s">
        <v>12</v>
      </c>
      <c r="C53" s="59">
        <v>14119</v>
      </c>
      <c r="D53" s="137">
        <v>16943</v>
      </c>
      <c r="E53" s="73">
        <f t="shared" si="4"/>
        <v>15813.28</v>
      </c>
      <c r="F53" s="198"/>
      <c r="G53" s="92" t="s">
        <v>243</v>
      </c>
      <c r="H53" s="89" t="s">
        <v>12</v>
      </c>
      <c r="I53" s="59">
        <v>10085</v>
      </c>
      <c r="J53" s="137">
        <v>13111</v>
      </c>
      <c r="K53" s="73">
        <f t="shared" si="3"/>
        <v>11295.2</v>
      </c>
    </row>
    <row r="54" spans="1:11" ht="12" customHeight="1" x14ac:dyDescent="0.2">
      <c r="A54" s="90" t="s">
        <v>198</v>
      </c>
      <c r="B54" s="89" t="s">
        <v>12</v>
      </c>
      <c r="C54" s="59">
        <v>16248</v>
      </c>
      <c r="D54" s="137">
        <v>19498</v>
      </c>
      <c r="E54" s="73">
        <f t="shared" si="4"/>
        <v>18197.759999999998</v>
      </c>
      <c r="F54" s="198"/>
      <c r="G54" s="92" t="s">
        <v>244</v>
      </c>
      <c r="H54" s="89" t="s">
        <v>12</v>
      </c>
      <c r="I54" s="59">
        <v>11654</v>
      </c>
      <c r="J54" s="137">
        <v>15150</v>
      </c>
      <c r="K54" s="73">
        <f t="shared" si="3"/>
        <v>13052.48</v>
      </c>
    </row>
    <row r="55" spans="1:11" ht="12" customHeight="1" x14ac:dyDescent="0.2">
      <c r="A55" s="201" t="s">
        <v>199</v>
      </c>
      <c r="B55" s="201"/>
      <c r="C55" s="201"/>
      <c r="D55" s="201"/>
      <c r="E55" s="201"/>
      <c r="F55" s="198"/>
      <c r="G55" s="92" t="s">
        <v>245</v>
      </c>
      <c r="H55" s="89" t="s">
        <v>12</v>
      </c>
      <c r="I55" s="59">
        <v>13447</v>
      </c>
      <c r="J55" s="137">
        <v>17481</v>
      </c>
      <c r="K55" s="73">
        <f t="shared" ref="K55:K70" si="5">I55*12%+I55</f>
        <v>15060.64</v>
      </c>
    </row>
    <row r="56" spans="1:11" ht="12" customHeight="1" x14ac:dyDescent="0.2">
      <c r="A56" s="90" t="s">
        <v>200</v>
      </c>
      <c r="B56" s="89" t="s">
        <v>12</v>
      </c>
      <c r="C56" s="59">
        <v>5827</v>
      </c>
      <c r="D56" s="137">
        <v>6992</v>
      </c>
      <c r="E56" s="73">
        <f t="shared" ref="E56:E70" si="6">C56*12%+C56</f>
        <v>6526.24</v>
      </c>
      <c r="F56" s="198"/>
      <c r="G56" s="201" t="s">
        <v>755</v>
      </c>
      <c r="H56" s="201"/>
      <c r="I56" s="201"/>
      <c r="J56" s="201"/>
      <c r="K56" s="201"/>
    </row>
    <row r="57" spans="1:11" ht="12" customHeight="1" x14ac:dyDescent="0.2">
      <c r="A57" s="90" t="s">
        <v>201</v>
      </c>
      <c r="B57" s="89" t="s">
        <v>12</v>
      </c>
      <c r="C57" s="59">
        <v>7060</v>
      </c>
      <c r="D57" s="137">
        <v>8472</v>
      </c>
      <c r="E57" s="73">
        <f t="shared" si="6"/>
        <v>7907.2</v>
      </c>
      <c r="F57" s="198"/>
      <c r="G57" s="90" t="s">
        <v>246</v>
      </c>
      <c r="H57" s="89" t="s">
        <v>12</v>
      </c>
      <c r="I57" s="59">
        <v>3698</v>
      </c>
      <c r="J57" s="137">
        <v>4807</v>
      </c>
      <c r="K57" s="73">
        <f t="shared" si="5"/>
        <v>4141.76</v>
      </c>
    </row>
    <row r="58" spans="1:11" ht="12" customHeight="1" x14ac:dyDescent="0.2">
      <c r="A58" s="90" t="s">
        <v>202</v>
      </c>
      <c r="B58" s="89" t="s">
        <v>12</v>
      </c>
      <c r="C58" s="59">
        <v>9077</v>
      </c>
      <c r="D58" s="137">
        <v>10892</v>
      </c>
      <c r="E58" s="73">
        <f t="shared" si="6"/>
        <v>10166.24</v>
      </c>
      <c r="F58" s="198"/>
      <c r="G58" s="90" t="s">
        <v>247</v>
      </c>
      <c r="H58" s="89" t="s">
        <v>12</v>
      </c>
      <c r="I58" s="59">
        <v>4818</v>
      </c>
      <c r="J58" s="137">
        <v>6263</v>
      </c>
      <c r="K58" s="73">
        <f t="shared" si="5"/>
        <v>5396.16</v>
      </c>
    </row>
    <row r="59" spans="1:11" ht="12" customHeight="1" x14ac:dyDescent="0.2">
      <c r="A59" s="90" t="s">
        <v>203</v>
      </c>
      <c r="B59" s="89" t="s">
        <v>12</v>
      </c>
      <c r="C59" s="59">
        <v>10421</v>
      </c>
      <c r="D59" s="137">
        <v>12505</v>
      </c>
      <c r="E59" s="73">
        <f t="shared" si="6"/>
        <v>11671.52</v>
      </c>
      <c r="F59" s="198"/>
      <c r="G59" s="90" t="s">
        <v>248</v>
      </c>
      <c r="H59" s="89" t="s">
        <v>12</v>
      </c>
      <c r="I59" s="59">
        <v>6656</v>
      </c>
      <c r="J59" s="137">
        <v>8653</v>
      </c>
      <c r="K59" s="73">
        <f t="shared" si="5"/>
        <v>7454.72</v>
      </c>
    </row>
    <row r="60" spans="1:11" ht="12" customHeight="1" x14ac:dyDescent="0.2">
      <c r="A60" s="90" t="s">
        <v>204</v>
      </c>
      <c r="B60" s="89" t="s">
        <v>12</v>
      </c>
      <c r="C60" s="59">
        <v>12550</v>
      </c>
      <c r="D60" s="137">
        <v>15060</v>
      </c>
      <c r="E60" s="73">
        <f t="shared" si="6"/>
        <v>14056</v>
      </c>
      <c r="F60" s="198"/>
      <c r="G60" s="90" t="s">
        <v>249</v>
      </c>
      <c r="H60" s="89" t="s">
        <v>12</v>
      </c>
      <c r="I60" s="59">
        <v>7978</v>
      </c>
      <c r="J60" s="137">
        <v>10371</v>
      </c>
      <c r="K60" s="73">
        <f t="shared" si="5"/>
        <v>8935.36</v>
      </c>
    </row>
    <row r="61" spans="1:11" ht="12" customHeight="1" x14ac:dyDescent="0.2">
      <c r="A61" s="90" t="s">
        <v>205</v>
      </c>
      <c r="B61" s="89" t="s">
        <v>12</v>
      </c>
      <c r="C61" s="59">
        <v>8068</v>
      </c>
      <c r="D61" s="137">
        <v>9682</v>
      </c>
      <c r="E61" s="73">
        <f t="shared" si="6"/>
        <v>9036.16</v>
      </c>
      <c r="F61" s="198"/>
      <c r="G61" s="90" t="s">
        <v>250</v>
      </c>
      <c r="H61" s="89" t="s">
        <v>12</v>
      </c>
      <c r="I61" s="59">
        <v>10421</v>
      </c>
      <c r="J61" s="137">
        <v>13547</v>
      </c>
      <c r="K61" s="73">
        <f t="shared" si="5"/>
        <v>11671.52</v>
      </c>
    </row>
    <row r="62" spans="1:11" ht="12" customHeight="1" x14ac:dyDescent="0.2">
      <c r="A62" s="90" t="s">
        <v>206</v>
      </c>
      <c r="B62" s="89" t="s">
        <v>12</v>
      </c>
      <c r="C62" s="59">
        <v>10421</v>
      </c>
      <c r="D62" s="137">
        <v>12505</v>
      </c>
      <c r="E62" s="73">
        <f t="shared" si="6"/>
        <v>11671.52</v>
      </c>
      <c r="F62" s="198"/>
      <c r="G62" s="90" t="s">
        <v>251</v>
      </c>
      <c r="H62" s="89" t="s">
        <v>12</v>
      </c>
      <c r="I62" s="59">
        <v>6163</v>
      </c>
      <c r="J62" s="137">
        <v>8012</v>
      </c>
      <c r="K62" s="73">
        <f t="shared" si="5"/>
        <v>6902.5599999999995</v>
      </c>
    </row>
    <row r="63" spans="1:11" ht="12" customHeight="1" x14ac:dyDescent="0.2">
      <c r="A63" s="90" t="s">
        <v>207</v>
      </c>
      <c r="B63" s="89" t="s">
        <v>12</v>
      </c>
      <c r="C63" s="59">
        <v>10982</v>
      </c>
      <c r="D63" s="137">
        <v>13178</v>
      </c>
      <c r="E63" s="73">
        <f t="shared" si="6"/>
        <v>12299.84</v>
      </c>
      <c r="F63" s="198"/>
      <c r="G63" s="90" t="s">
        <v>252</v>
      </c>
      <c r="H63" s="89" t="s">
        <v>12</v>
      </c>
      <c r="I63" s="59">
        <v>7620</v>
      </c>
      <c r="J63" s="137">
        <v>9906</v>
      </c>
      <c r="K63" s="73">
        <f t="shared" si="5"/>
        <v>8534.4</v>
      </c>
    </row>
    <row r="64" spans="1:11" ht="12" customHeight="1" x14ac:dyDescent="0.2">
      <c r="A64" s="90" t="s">
        <v>208</v>
      </c>
      <c r="B64" s="89" t="s">
        <v>12</v>
      </c>
      <c r="C64" s="59">
        <v>12999</v>
      </c>
      <c r="D64" s="137">
        <v>15599</v>
      </c>
      <c r="E64" s="73">
        <f t="shared" si="6"/>
        <v>14558.88</v>
      </c>
      <c r="F64" s="198"/>
      <c r="G64" s="90" t="s">
        <v>253</v>
      </c>
      <c r="H64" s="89" t="s">
        <v>12</v>
      </c>
      <c r="I64" s="59">
        <v>9301</v>
      </c>
      <c r="J64" s="137">
        <v>12091</v>
      </c>
      <c r="K64" s="73">
        <f t="shared" si="5"/>
        <v>10417.119999999999</v>
      </c>
    </row>
    <row r="65" spans="1:11" ht="12" customHeight="1" x14ac:dyDescent="0.2">
      <c r="A65" s="90" t="s">
        <v>209</v>
      </c>
      <c r="B65" s="89" t="s">
        <v>12</v>
      </c>
      <c r="C65" s="59">
        <v>11396</v>
      </c>
      <c r="D65" s="137">
        <v>13675</v>
      </c>
      <c r="E65" s="73">
        <f t="shared" si="6"/>
        <v>12763.52</v>
      </c>
      <c r="F65" s="198"/>
      <c r="G65" s="90" t="s">
        <v>254</v>
      </c>
      <c r="H65" s="89" t="s">
        <v>12</v>
      </c>
      <c r="I65" s="59">
        <v>11766</v>
      </c>
      <c r="J65" s="137">
        <v>15296</v>
      </c>
      <c r="K65" s="73">
        <f t="shared" si="5"/>
        <v>13177.92</v>
      </c>
    </row>
    <row r="66" spans="1:11" ht="12" customHeight="1" x14ac:dyDescent="0.2">
      <c r="A66" s="90" t="s">
        <v>210</v>
      </c>
      <c r="B66" s="89" t="s">
        <v>12</v>
      </c>
      <c r="C66" s="59">
        <v>12887</v>
      </c>
      <c r="D66" s="137">
        <v>15464</v>
      </c>
      <c r="E66" s="73">
        <f t="shared" si="6"/>
        <v>14433.44</v>
      </c>
      <c r="F66" s="198"/>
      <c r="G66" s="90" t="s">
        <v>255</v>
      </c>
      <c r="H66" s="89" t="s">
        <v>12</v>
      </c>
      <c r="I66" s="59">
        <v>8729</v>
      </c>
      <c r="J66" s="137">
        <v>11348</v>
      </c>
      <c r="K66" s="73">
        <f t="shared" si="5"/>
        <v>9776.48</v>
      </c>
    </row>
    <row r="67" spans="1:11" ht="12" customHeight="1" x14ac:dyDescent="0.2">
      <c r="A67" s="90" t="s">
        <v>211</v>
      </c>
      <c r="B67" s="89" t="s">
        <v>12</v>
      </c>
      <c r="C67" s="59">
        <v>14691</v>
      </c>
      <c r="D67" s="137">
        <v>17692</v>
      </c>
      <c r="E67" s="73">
        <f t="shared" si="6"/>
        <v>16453.919999999998</v>
      </c>
      <c r="F67" s="198"/>
      <c r="G67" s="90" t="s">
        <v>256</v>
      </c>
      <c r="H67" s="89" t="s">
        <v>12</v>
      </c>
      <c r="I67" s="59">
        <v>10645</v>
      </c>
      <c r="J67" s="137">
        <v>13839</v>
      </c>
      <c r="K67" s="73">
        <f t="shared" si="5"/>
        <v>11922.4</v>
      </c>
    </row>
    <row r="68" spans="1:11" ht="12" customHeight="1" x14ac:dyDescent="0.2">
      <c r="A68" s="90" t="s">
        <v>212</v>
      </c>
      <c r="B68" s="89" t="s">
        <v>12</v>
      </c>
      <c r="C68" s="59">
        <v>16360</v>
      </c>
      <c r="D68" s="137">
        <v>19632</v>
      </c>
      <c r="E68" s="73">
        <f t="shared" si="6"/>
        <v>18323.2</v>
      </c>
      <c r="F68" s="198"/>
      <c r="G68" s="90" t="s">
        <v>257</v>
      </c>
      <c r="H68" s="89" t="s">
        <v>12</v>
      </c>
      <c r="I68" s="59">
        <v>13783</v>
      </c>
      <c r="J68" s="137">
        <v>17918</v>
      </c>
      <c r="K68" s="73">
        <f t="shared" si="5"/>
        <v>15436.96</v>
      </c>
    </row>
    <row r="69" spans="1:11" ht="12" customHeight="1" x14ac:dyDescent="0.2">
      <c r="A69" s="90" t="s">
        <v>213</v>
      </c>
      <c r="B69" s="89" t="s">
        <v>12</v>
      </c>
      <c r="C69" s="59">
        <v>18265</v>
      </c>
      <c r="D69" s="137">
        <v>21918</v>
      </c>
      <c r="E69" s="73">
        <f t="shared" si="6"/>
        <v>20456.8</v>
      </c>
      <c r="F69" s="198"/>
      <c r="G69" s="90" t="s">
        <v>258</v>
      </c>
      <c r="H69" s="89" t="s">
        <v>12</v>
      </c>
      <c r="I69" s="59">
        <v>13447</v>
      </c>
      <c r="J69" s="137">
        <v>17481</v>
      </c>
      <c r="K69" s="73">
        <f t="shared" si="5"/>
        <v>15060.64</v>
      </c>
    </row>
    <row r="70" spans="1:11" ht="12" customHeight="1" x14ac:dyDescent="0.2">
      <c r="A70" s="90" t="s">
        <v>214</v>
      </c>
      <c r="B70" s="89" t="s">
        <v>12</v>
      </c>
      <c r="C70" s="59">
        <v>20619</v>
      </c>
      <c r="D70" s="137">
        <v>24743</v>
      </c>
      <c r="E70" s="73">
        <f t="shared" si="6"/>
        <v>23093.279999999999</v>
      </c>
      <c r="F70" s="198"/>
      <c r="G70" s="90" t="s">
        <v>259</v>
      </c>
      <c r="H70" s="89" t="s">
        <v>12</v>
      </c>
      <c r="I70" s="59">
        <v>15464</v>
      </c>
      <c r="J70" s="137">
        <v>20103</v>
      </c>
      <c r="K70" s="73">
        <f t="shared" si="5"/>
        <v>17319.68</v>
      </c>
    </row>
    <row r="71" spans="1:11" ht="12" customHeight="1" x14ac:dyDescent="0.2">
      <c r="A71" s="201" t="s">
        <v>271</v>
      </c>
      <c r="B71" s="201"/>
      <c r="C71" s="201"/>
      <c r="D71" s="201"/>
      <c r="E71" s="201"/>
      <c r="F71" s="198"/>
      <c r="G71" s="90" t="s">
        <v>260</v>
      </c>
      <c r="H71" s="89" t="s">
        <v>12</v>
      </c>
      <c r="I71" s="59">
        <v>17234</v>
      </c>
      <c r="J71" s="137">
        <v>22404</v>
      </c>
      <c r="K71" s="73">
        <f t="shared" ref="K71:K76" si="7">I71*12%+I71</f>
        <v>19302.080000000002</v>
      </c>
    </row>
    <row r="72" spans="1:11" ht="12" customHeight="1" x14ac:dyDescent="0.2">
      <c r="A72" s="90" t="s">
        <v>215</v>
      </c>
      <c r="B72" s="89" t="s">
        <v>12</v>
      </c>
      <c r="C72" s="59">
        <v>1076</v>
      </c>
      <c r="D72" s="137">
        <v>1291</v>
      </c>
      <c r="E72" s="73">
        <f>C72*12%+C72</f>
        <v>1205.1199999999999</v>
      </c>
      <c r="F72" s="198"/>
      <c r="G72" s="201" t="s">
        <v>270</v>
      </c>
      <c r="H72" s="201"/>
      <c r="I72" s="201"/>
      <c r="J72" s="201"/>
      <c r="K72" s="201"/>
    </row>
    <row r="73" spans="1:11" ht="12" customHeight="1" x14ac:dyDescent="0.2">
      <c r="A73" s="90" t="s">
        <v>216</v>
      </c>
      <c r="B73" s="89" t="s">
        <v>12</v>
      </c>
      <c r="C73" s="59">
        <v>1793</v>
      </c>
      <c r="D73" s="137">
        <v>2152</v>
      </c>
      <c r="E73" s="73">
        <f>C73*12%+C73</f>
        <v>2008.16</v>
      </c>
      <c r="F73" s="198"/>
      <c r="G73" s="90" t="s">
        <v>275</v>
      </c>
      <c r="H73" s="89" t="s">
        <v>12</v>
      </c>
      <c r="I73" s="59">
        <v>1905</v>
      </c>
      <c r="J73" s="137">
        <v>2477</v>
      </c>
      <c r="K73" s="73">
        <f t="shared" si="7"/>
        <v>2133.6</v>
      </c>
    </row>
    <row r="74" spans="1:11" ht="12" customHeight="1" x14ac:dyDescent="0.2">
      <c r="A74" s="90" t="s">
        <v>217</v>
      </c>
      <c r="B74" s="89" t="s">
        <v>12</v>
      </c>
      <c r="C74" s="59">
        <v>2689</v>
      </c>
      <c r="D74" s="137">
        <v>3227</v>
      </c>
      <c r="E74" s="73">
        <f>C74*12%+C74</f>
        <v>3011.68</v>
      </c>
      <c r="F74" s="198"/>
      <c r="G74" s="90" t="s">
        <v>276</v>
      </c>
      <c r="H74" s="89" t="s">
        <v>12</v>
      </c>
      <c r="I74" s="59">
        <v>3082</v>
      </c>
      <c r="J74" s="137">
        <v>4007</v>
      </c>
      <c r="K74" s="73">
        <f t="shared" si="7"/>
        <v>3451.84</v>
      </c>
    </row>
    <row r="75" spans="1:11" ht="12" customHeight="1" x14ac:dyDescent="0.2">
      <c r="A75" s="90" t="s">
        <v>218</v>
      </c>
      <c r="B75" s="89" t="s">
        <v>12</v>
      </c>
      <c r="C75" s="59">
        <v>3698</v>
      </c>
      <c r="D75" s="137">
        <v>4438</v>
      </c>
      <c r="E75" s="73">
        <f>C75*12%+C75</f>
        <v>4141.76</v>
      </c>
      <c r="F75" s="198"/>
      <c r="G75" s="90" t="s">
        <v>277</v>
      </c>
      <c r="H75" s="89" t="s">
        <v>12</v>
      </c>
      <c r="I75" s="59">
        <v>4762</v>
      </c>
      <c r="J75" s="137">
        <v>6191</v>
      </c>
      <c r="K75" s="73">
        <f t="shared" si="7"/>
        <v>5333.44</v>
      </c>
    </row>
    <row r="76" spans="1:11" ht="12" customHeight="1" x14ac:dyDescent="0.2">
      <c r="A76" s="90" t="s">
        <v>269</v>
      </c>
      <c r="B76" s="89" t="s">
        <v>12</v>
      </c>
      <c r="C76" s="59">
        <v>4482</v>
      </c>
      <c r="D76" s="137">
        <v>5378</v>
      </c>
      <c r="E76" s="73">
        <f>C76*12%+C76</f>
        <v>5019.84</v>
      </c>
      <c r="F76" s="198"/>
      <c r="G76" s="90" t="s">
        <v>278</v>
      </c>
      <c r="H76" s="89" t="s">
        <v>12</v>
      </c>
      <c r="I76" s="59">
        <v>7116</v>
      </c>
      <c r="J76" s="137">
        <v>9251</v>
      </c>
      <c r="K76" s="73">
        <f t="shared" si="7"/>
        <v>7969.92</v>
      </c>
    </row>
    <row r="77" spans="1:11" ht="12" customHeight="1" x14ac:dyDescent="0.2">
      <c r="A77" s="203"/>
      <c r="B77" s="203"/>
      <c r="C77" s="203"/>
      <c r="D77" s="203"/>
      <c r="E77" s="203"/>
      <c r="F77" s="198"/>
      <c r="G77" s="90" t="s">
        <v>279</v>
      </c>
      <c r="H77" s="89" t="s">
        <v>12</v>
      </c>
      <c r="I77" s="59">
        <v>8853</v>
      </c>
      <c r="J77" s="137">
        <v>11509</v>
      </c>
      <c r="K77" s="73">
        <f t="shared" ref="K77" si="8">I77*12%+I77</f>
        <v>9915.36</v>
      </c>
    </row>
  </sheetData>
  <mergeCells count="20">
    <mergeCell ref="G56:K56"/>
    <mergeCell ref="A71:E71"/>
    <mergeCell ref="G72:K72"/>
    <mergeCell ref="A77:E77"/>
    <mergeCell ref="A1:K1"/>
    <mergeCell ref="A2:K2"/>
    <mergeCell ref="A3:K3"/>
    <mergeCell ref="A4:K4"/>
    <mergeCell ref="F5:F77"/>
    <mergeCell ref="A6:E7"/>
    <mergeCell ref="G6:K6"/>
    <mergeCell ref="G17:K17"/>
    <mergeCell ref="A22:E22"/>
    <mergeCell ref="A25:E25"/>
    <mergeCell ref="A29:E29"/>
    <mergeCell ref="G29:K29"/>
    <mergeCell ref="A33:E33"/>
    <mergeCell ref="A39:E39"/>
    <mergeCell ref="G40:K40"/>
    <mergeCell ref="A55:E55"/>
  </mergeCells>
  <phoneticPr fontId="0" type="noConversion"/>
  <printOptions horizontalCentered="1"/>
  <pageMargins left="0.39370078740157483" right="0.39370078740157483" top="0.39370078740157483" bottom="0.39370078740157483" header="0" footer="0"/>
  <pageSetup paperSize="9" scale="6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9"/>
  <sheetViews>
    <sheetView zoomScale="115" zoomScaleNormal="115" zoomScaleSheetLayoutView="100" workbookViewId="0">
      <selection activeCell="R6" sqref="R6"/>
    </sheetView>
  </sheetViews>
  <sheetFormatPr defaultRowHeight="12.75" x14ac:dyDescent="0.2"/>
  <cols>
    <col min="1" max="1" width="40.28515625" customWidth="1"/>
    <col min="2" max="2" width="4.28515625" customWidth="1"/>
    <col min="3" max="3" width="8.42578125" hidden="1" customWidth="1"/>
    <col min="4" max="4" width="10" style="138" customWidth="1"/>
    <col min="5" max="5" width="8.85546875" customWidth="1"/>
    <col min="6" max="6" width="1" customWidth="1"/>
    <col min="7" max="7" width="40.85546875" customWidth="1"/>
    <col min="8" max="8" width="4.28515625" customWidth="1"/>
    <col min="9" max="9" width="8" hidden="1" customWidth="1"/>
    <col min="10" max="10" width="11" style="138" customWidth="1"/>
    <col min="11" max="11" width="9.28515625" customWidth="1"/>
    <col min="12" max="12" width="0.28515625" hidden="1" customWidth="1"/>
    <col min="13" max="13" width="9.140625" hidden="1" customWidth="1"/>
    <col min="14" max="14" width="2.5703125" hidden="1" customWidth="1"/>
    <col min="15" max="15" width="5.85546875" hidden="1" customWidth="1"/>
    <col min="16" max="16" width="9" hidden="1" customWidth="1"/>
  </cols>
  <sheetData>
    <row r="1" spans="1:17" ht="120" customHeight="1" x14ac:dyDescent="0.2">
      <c r="A1" s="157"/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7" ht="3.75" customHeight="1" x14ac:dyDescent="0.2">
      <c r="A2" s="158"/>
      <c r="B2" s="158"/>
      <c r="C2" s="158"/>
      <c r="D2" s="158"/>
      <c r="E2" s="158"/>
      <c r="F2" s="158"/>
      <c r="G2" s="158"/>
      <c r="H2" s="158"/>
      <c r="I2" s="158"/>
      <c r="J2" s="158"/>
      <c r="K2" s="158"/>
    </row>
    <row r="3" spans="1:17" ht="13.5" customHeight="1" x14ac:dyDescent="0.2">
      <c r="A3" s="159" t="s">
        <v>980</v>
      </c>
      <c r="B3" s="160"/>
      <c r="C3" s="160"/>
      <c r="D3" s="160"/>
      <c r="E3" s="160"/>
      <c r="F3" s="160"/>
      <c r="G3" s="161"/>
      <c r="H3" s="162"/>
      <c r="I3" s="162"/>
      <c r="J3" s="162"/>
      <c r="K3" s="162"/>
    </row>
    <row r="4" spans="1:17" ht="13.5" customHeight="1" x14ac:dyDescent="0.25">
      <c r="A4" s="163" t="s">
        <v>378</v>
      </c>
      <c r="B4" s="163"/>
      <c r="C4" s="163"/>
      <c r="D4" s="163"/>
      <c r="E4" s="163"/>
      <c r="F4" s="163"/>
      <c r="G4" s="163"/>
      <c r="H4" s="164"/>
      <c r="I4" s="164"/>
      <c r="J4" s="164"/>
      <c r="K4" s="164"/>
      <c r="Q4" s="112"/>
    </row>
    <row r="5" spans="1:17" ht="12" customHeight="1" x14ac:dyDescent="0.2">
      <c r="A5" s="142" t="s">
        <v>9</v>
      </c>
      <c r="B5" s="142" t="s">
        <v>10</v>
      </c>
      <c r="C5" s="142" t="s">
        <v>401</v>
      </c>
      <c r="D5" s="142" t="s">
        <v>399</v>
      </c>
      <c r="E5" s="142" t="s">
        <v>985</v>
      </c>
      <c r="F5" s="194"/>
      <c r="G5" s="185" t="s">
        <v>647</v>
      </c>
      <c r="H5" s="193"/>
      <c r="I5" s="193"/>
      <c r="J5" s="193"/>
      <c r="K5" s="193"/>
      <c r="Q5" s="194"/>
    </row>
    <row r="6" spans="1:17" ht="12" customHeight="1" x14ac:dyDescent="0.2">
      <c r="A6" s="176" t="s">
        <v>756</v>
      </c>
      <c r="B6" s="186"/>
      <c r="C6" s="186"/>
      <c r="D6" s="186"/>
      <c r="E6" s="186"/>
      <c r="F6" s="195"/>
      <c r="G6" s="142" t="s">
        <v>9</v>
      </c>
      <c r="H6" s="142" t="s">
        <v>10</v>
      </c>
      <c r="I6" s="142" t="s">
        <v>401</v>
      </c>
      <c r="J6" s="142" t="s">
        <v>399</v>
      </c>
      <c r="K6" s="142" t="s">
        <v>985</v>
      </c>
      <c r="Q6" s="195"/>
    </row>
    <row r="7" spans="1:17" ht="12" customHeight="1" x14ac:dyDescent="0.2">
      <c r="A7" s="178" t="s">
        <v>757</v>
      </c>
      <c r="B7" s="189"/>
      <c r="C7" s="189"/>
      <c r="D7" s="189"/>
      <c r="E7" s="189"/>
      <c r="F7" s="195"/>
      <c r="G7" s="205" t="s">
        <v>758</v>
      </c>
      <c r="H7" s="205"/>
      <c r="I7" s="205"/>
      <c r="J7" s="205"/>
      <c r="K7" s="205"/>
      <c r="Q7" s="195"/>
    </row>
    <row r="8" spans="1:17" ht="12" customHeight="1" x14ac:dyDescent="0.2">
      <c r="A8" s="82" t="s">
        <v>74</v>
      </c>
      <c r="B8" s="94" t="s">
        <v>12</v>
      </c>
      <c r="C8" s="56">
        <v>1250</v>
      </c>
      <c r="D8" s="137">
        <f t="shared" ref="D8:D17" si="0">C8*30%+C8</f>
        <v>1625</v>
      </c>
      <c r="E8" s="73">
        <f>C8*20%+C8</f>
        <v>1500</v>
      </c>
      <c r="F8" s="195"/>
      <c r="G8" s="206" t="s">
        <v>759</v>
      </c>
      <c r="H8" s="206"/>
      <c r="I8" s="206"/>
      <c r="J8" s="206"/>
      <c r="K8" s="206"/>
      <c r="Q8" s="195"/>
    </row>
    <row r="9" spans="1:17" ht="12" customHeight="1" x14ac:dyDescent="0.2">
      <c r="A9" s="82" t="s">
        <v>128</v>
      </c>
      <c r="B9" s="94" t="s">
        <v>12</v>
      </c>
      <c r="C9" s="56">
        <v>1450</v>
      </c>
      <c r="D9" s="137">
        <f t="shared" si="0"/>
        <v>1885</v>
      </c>
      <c r="E9" s="73">
        <f t="shared" ref="E9:E17" si="1">C9*20%+C9</f>
        <v>1740</v>
      </c>
      <c r="F9" s="195"/>
      <c r="G9" s="207" t="s">
        <v>760</v>
      </c>
      <c r="H9" s="207"/>
      <c r="I9" s="207"/>
      <c r="J9" s="207"/>
      <c r="K9" s="207"/>
      <c r="Q9" s="195"/>
    </row>
    <row r="10" spans="1:17" ht="12" customHeight="1" x14ac:dyDescent="0.2">
      <c r="A10" s="82" t="s">
        <v>67</v>
      </c>
      <c r="B10" s="94" t="s">
        <v>12</v>
      </c>
      <c r="C10" s="56">
        <v>1741</v>
      </c>
      <c r="D10" s="137">
        <f t="shared" si="0"/>
        <v>2263.3000000000002</v>
      </c>
      <c r="E10" s="73">
        <f t="shared" si="1"/>
        <v>2089.1999999999998</v>
      </c>
      <c r="F10" s="195"/>
      <c r="G10" s="84" t="s">
        <v>761</v>
      </c>
      <c r="H10" s="85" t="s">
        <v>11</v>
      </c>
      <c r="I10" s="111">
        <v>717</v>
      </c>
      <c r="J10" s="137">
        <f t="shared" ref="J10:J65" si="2">I10*30%+I10</f>
        <v>932.1</v>
      </c>
      <c r="K10" s="73">
        <f>I10*20%+I10</f>
        <v>860.4</v>
      </c>
      <c r="Q10" s="195"/>
    </row>
    <row r="11" spans="1:17" ht="12" customHeight="1" x14ac:dyDescent="0.2">
      <c r="A11" s="82" t="s">
        <v>129</v>
      </c>
      <c r="B11" s="94" t="s">
        <v>12</v>
      </c>
      <c r="C11" s="56">
        <v>2105</v>
      </c>
      <c r="D11" s="137">
        <f t="shared" si="0"/>
        <v>2736.5</v>
      </c>
      <c r="E11" s="73">
        <f t="shared" si="1"/>
        <v>2526</v>
      </c>
      <c r="F11" s="195"/>
      <c r="G11" s="84" t="s">
        <v>762</v>
      </c>
      <c r="H11" s="85" t="s">
        <v>11</v>
      </c>
      <c r="I11" s="111">
        <v>678</v>
      </c>
      <c r="J11" s="137">
        <f t="shared" si="2"/>
        <v>881.4</v>
      </c>
      <c r="K11" s="73">
        <f t="shared" ref="K11:K74" si="3">I11*20%+I11</f>
        <v>813.6</v>
      </c>
      <c r="Q11" s="195"/>
    </row>
    <row r="12" spans="1:17" ht="12" customHeight="1" x14ac:dyDescent="0.2">
      <c r="A12" s="82" t="s">
        <v>68</v>
      </c>
      <c r="B12" s="94" t="s">
        <v>12</v>
      </c>
      <c r="C12" s="56">
        <v>2132</v>
      </c>
      <c r="D12" s="137">
        <f t="shared" si="0"/>
        <v>2771.6</v>
      </c>
      <c r="E12" s="73">
        <f t="shared" si="1"/>
        <v>2558.4</v>
      </c>
      <c r="F12" s="195"/>
      <c r="G12" s="84" t="s">
        <v>763</v>
      </c>
      <c r="H12" s="85" t="s">
        <v>11</v>
      </c>
      <c r="I12" s="111">
        <v>437</v>
      </c>
      <c r="J12" s="137">
        <f t="shared" si="2"/>
        <v>568.1</v>
      </c>
      <c r="K12" s="73">
        <f t="shared" si="3"/>
        <v>524.4</v>
      </c>
      <c r="Q12" s="195"/>
    </row>
    <row r="13" spans="1:17" ht="12" customHeight="1" x14ac:dyDescent="0.2">
      <c r="A13" s="82" t="s">
        <v>130</v>
      </c>
      <c r="B13" s="94" t="s">
        <v>12</v>
      </c>
      <c r="C13" s="56">
        <v>2770</v>
      </c>
      <c r="D13" s="137">
        <f t="shared" si="0"/>
        <v>3601</v>
      </c>
      <c r="E13" s="73">
        <f t="shared" si="1"/>
        <v>3324</v>
      </c>
      <c r="F13" s="195"/>
      <c r="G13" s="84" t="s">
        <v>764</v>
      </c>
      <c r="H13" s="85" t="s">
        <v>11</v>
      </c>
      <c r="I13" s="111">
        <v>259</v>
      </c>
      <c r="J13" s="137">
        <f t="shared" si="2"/>
        <v>336.7</v>
      </c>
      <c r="K13" s="73">
        <f t="shared" si="3"/>
        <v>310.8</v>
      </c>
      <c r="Q13" s="195"/>
    </row>
    <row r="14" spans="1:17" ht="12" customHeight="1" x14ac:dyDescent="0.2">
      <c r="A14" s="82" t="s">
        <v>69</v>
      </c>
      <c r="B14" s="94" t="s">
        <v>12</v>
      </c>
      <c r="C14" s="56">
        <v>2866</v>
      </c>
      <c r="D14" s="137">
        <f t="shared" si="0"/>
        <v>3725.8</v>
      </c>
      <c r="E14" s="73">
        <f t="shared" si="1"/>
        <v>3439.2</v>
      </c>
      <c r="F14" s="195"/>
      <c r="G14" s="84" t="s">
        <v>765</v>
      </c>
      <c r="H14" s="85" t="s">
        <v>11</v>
      </c>
      <c r="I14" s="111">
        <v>896</v>
      </c>
      <c r="J14" s="137">
        <f t="shared" si="2"/>
        <v>1164.8</v>
      </c>
      <c r="K14" s="73">
        <f t="shared" si="3"/>
        <v>1075.2</v>
      </c>
      <c r="Q14" s="195"/>
    </row>
    <row r="15" spans="1:17" ht="12" customHeight="1" x14ac:dyDescent="0.2">
      <c r="A15" s="82" t="s">
        <v>131</v>
      </c>
      <c r="B15" s="94" t="s">
        <v>12</v>
      </c>
      <c r="C15" s="56">
        <v>3717</v>
      </c>
      <c r="D15" s="137">
        <f t="shared" si="0"/>
        <v>4832.1000000000004</v>
      </c>
      <c r="E15" s="73">
        <f t="shared" si="1"/>
        <v>4460.3999999999996</v>
      </c>
      <c r="F15" s="195"/>
      <c r="G15" s="84" t="s">
        <v>766</v>
      </c>
      <c r="H15" s="85" t="s">
        <v>11</v>
      </c>
      <c r="I15" s="111">
        <v>857</v>
      </c>
      <c r="J15" s="137">
        <f t="shared" si="2"/>
        <v>1114.0999999999999</v>
      </c>
      <c r="K15" s="73">
        <f t="shared" si="3"/>
        <v>1028.4000000000001</v>
      </c>
      <c r="Q15" s="195"/>
    </row>
    <row r="16" spans="1:17" ht="12" customHeight="1" x14ac:dyDescent="0.2">
      <c r="A16" s="90" t="s">
        <v>48</v>
      </c>
      <c r="B16" s="94" t="s">
        <v>12</v>
      </c>
      <c r="C16" s="56">
        <v>3569</v>
      </c>
      <c r="D16" s="137">
        <f t="shared" si="0"/>
        <v>4639.7</v>
      </c>
      <c r="E16" s="73">
        <f t="shared" si="1"/>
        <v>4282.8</v>
      </c>
      <c r="F16" s="195"/>
      <c r="G16" s="84" t="s">
        <v>767</v>
      </c>
      <c r="H16" s="85" t="s">
        <v>11</v>
      </c>
      <c r="I16" s="111">
        <v>616</v>
      </c>
      <c r="J16" s="137">
        <f t="shared" si="2"/>
        <v>800.8</v>
      </c>
      <c r="K16" s="73">
        <f t="shared" si="3"/>
        <v>739.2</v>
      </c>
      <c r="Q16" s="195"/>
    </row>
    <row r="17" spans="1:17" ht="12" customHeight="1" x14ac:dyDescent="0.2">
      <c r="A17" s="90" t="s">
        <v>149</v>
      </c>
      <c r="B17" s="94" t="s">
        <v>12</v>
      </c>
      <c r="C17" s="60">
        <v>4792</v>
      </c>
      <c r="D17" s="137">
        <f t="shared" si="0"/>
        <v>6229.6</v>
      </c>
      <c r="E17" s="73">
        <f t="shared" si="1"/>
        <v>5750.4</v>
      </c>
      <c r="F17" s="195"/>
      <c r="G17" s="84" t="s">
        <v>768</v>
      </c>
      <c r="H17" s="85" t="s">
        <v>11</v>
      </c>
      <c r="I17" s="111">
        <v>438</v>
      </c>
      <c r="J17" s="137">
        <f t="shared" si="2"/>
        <v>569.4</v>
      </c>
      <c r="K17" s="73">
        <f t="shared" si="3"/>
        <v>525.6</v>
      </c>
      <c r="Q17" s="195"/>
    </row>
    <row r="18" spans="1:17" ht="12" customHeight="1" x14ac:dyDescent="0.2">
      <c r="A18" s="176" t="s">
        <v>769</v>
      </c>
      <c r="B18" s="176"/>
      <c r="C18" s="176"/>
      <c r="D18" s="176"/>
      <c r="E18" s="176"/>
      <c r="F18" s="195"/>
      <c r="G18" s="84" t="s">
        <v>770</v>
      </c>
      <c r="H18" s="85" t="s">
        <v>11</v>
      </c>
      <c r="I18" s="111">
        <v>841</v>
      </c>
      <c r="J18" s="137">
        <f t="shared" si="2"/>
        <v>1093.3</v>
      </c>
      <c r="K18" s="73">
        <f t="shared" si="3"/>
        <v>1009.2</v>
      </c>
      <c r="Q18" s="195"/>
    </row>
    <row r="19" spans="1:17" ht="12" customHeight="1" x14ac:dyDescent="0.2">
      <c r="A19" s="178" t="s">
        <v>771</v>
      </c>
      <c r="B19" s="178"/>
      <c r="C19" s="178"/>
      <c r="D19" s="178"/>
      <c r="E19" s="178"/>
      <c r="F19" s="195"/>
      <c r="G19" s="84" t="s">
        <v>772</v>
      </c>
      <c r="H19" s="85" t="s">
        <v>11</v>
      </c>
      <c r="I19" s="111">
        <v>802</v>
      </c>
      <c r="J19" s="137">
        <f t="shared" si="2"/>
        <v>1042.5999999999999</v>
      </c>
      <c r="K19" s="73">
        <f t="shared" si="3"/>
        <v>962.4</v>
      </c>
      <c r="Q19" s="195"/>
    </row>
    <row r="20" spans="1:17" ht="12" customHeight="1" x14ac:dyDescent="0.2">
      <c r="A20" s="90" t="s">
        <v>67</v>
      </c>
      <c r="B20" s="89" t="s">
        <v>12</v>
      </c>
      <c r="C20" s="104">
        <v>2067</v>
      </c>
      <c r="D20" s="137">
        <f t="shared" ref="D20:D21" si="4">C20*30%+C20</f>
        <v>2687.1</v>
      </c>
      <c r="E20" s="73">
        <f t="shared" ref="E20:E64" si="5">C20*20%+C20</f>
        <v>2480.4</v>
      </c>
      <c r="F20" s="195"/>
      <c r="G20" s="84" t="s">
        <v>773</v>
      </c>
      <c r="H20" s="85" t="s">
        <v>11</v>
      </c>
      <c r="I20" s="111">
        <v>561</v>
      </c>
      <c r="J20" s="137">
        <f t="shared" si="2"/>
        <v>729.3</v>
      </c>
      <c r="K20" s="73">
        <f t="shared" si="3"/>
        <v>673.2</v>
      </c>
      <c r="Q20" s="195"/>
    </row>
    <row r="21" spans="1:17" ht="12" customHeight="1" x14ac:dyDescent="0.2">
      <c r="A21" s="93" t="s">
        <v>69</v>
      </c>
      <c r="B21" s="89" t="s">
        <v>12</v>
      </c>
      <c r="C21" s="104">
        <v>3313</v>
      </c>
      <c r="D21" s="137">
        <f t="shared" si="4"/>
        <v>4306.8999999999996</v>
      </c>
      <c r="E21" s="73">
        <f t="shared" si="5"/>
        <v>3975.6</v>
      </c>
      <c r="F21" s="195"/>
      <c r="G21" s="84" t="s">
        <v>774</v>
      </c>
      <c r="H21" s="85" t="s">
        <v>11</v>
      </c>
      <c r="I21" s="111">
        <v>383</v>
      </c>
      <c r="J21" s="137">
        <f t="shared" si="2"/>
        <v>497.9</v>
      </c>
      <c r="K21" s="73">
        <f t="shared" si="3"/>
        <v>459.6</v>
      </c>
      <c r="Q21" s="195"/>
    </row>
    <row r="22" spans="1:17" ht="12" customHeight="1" x14ac:dyDescent="0.2">
      <c r="A22" s="201" t="s">
        <v>80</v>
      </c>
      <c r="B22" s="201"/>
      <c r="C22" s="201"/>
      <c r="D22" s="201"/>
      <c r="E22" s="201"/>
      <c r="F22" s="195"/>
      <c r="G22" s="84" t="s">
        <v>775</v>
      </c>
      <c r="H22" s="85" t="s">
        <v>11</v>
      </c>
      <c r="I22" s="111">
        <v>802</v>
      </c>
      <c r="J22" s="137">
        <f t="shared" si="2"/>
        <v>1042.5999999999999</v>
      </c>
      <c r="K22" s="73">
        <f t="shared" si="3"/>
        <v>962.4</v>
      </c>
      <c r="Q22" s="195"/>
    </row>
    <row r="23" spans="1:17" ht="12" customHeight="1" x14ac:dyDescent="0.2">
      <c r="A23" s="84" t="s">
        <v>436</v>
      </c>
      <c r="B23" s="91" t="s">
        <v>12</v>
      </c>
      <c r="C23" s="62">
        <v>200.4</v>
      </c>
      <c r="D23" s="137">
        <f t="shared" ref="D23:D51" si="6">C23*30%+C23</f>
        <v>260.52</v>
      </c>
      <c r="E23" s="73">
        <f t="shared" si="5"/>
        <v>240.48000000000002</v>
      </c>
      <c r="F23" s="195"/>
      <c r="G23" s="84" t="s">
        <v>776</v>
      </c>
      <c r="H23" s="85" t="s">
        <v>11</v>
      </c>
      <c r="I23" s="111">
        <v>763</v>
      </c>
      <c r="J23" s="137">
        <f t="shared" si="2"/>
        <v>991.9</v>
      </c>
      <c r="K23" s="73">
        <f t="shared" si="3"/>
        <v>915.6</v>
      </c>
      <c r="Q23" s="195"/>
    </row>
    <row r="24" spans="1:17" ht="12" customHeight="1" x14ac:dyDescent="0.2">
      <c r="A24" s="84" t="s">
        <v>779</v>
      </c>
      <c r="B24" s="91" t="s">
        <v>12</v>
      </c>
      <c r="C24" s="62">
        <v>20.2</v>
      </c>
      <c r="D24" s="137">
        <f t="shared" si="6"/>
        <v>26.259999999999998</v>
      </c>
      <c r="E24" s="73">
        <f t="shared" si="5"/>
        <v>24.24</v>
      </c>
      <c r="F24" s="195"/>
      <c r="G24" s="84" t="s">
        <v>777</v>
      </c>
      <c r="H24" s="85" t="s">
        <v>11</v>
      </c>
      <c r="I24" s="111">
        <v>522</v>
      </c>
      <c r="J24" s="137">
        <f t="shared" si="2"/>
        <v>678.6</v>
      </c>
      <c r="K24" s="73">
        <f t="shared" si="3"/>
        <v>626.4</v>
      </c>
      <c r="Q24" s="195"/>
    </row>
    <row r="25" spans="1:17" ht="12" customHeight="1" x14ac:dyDescent="0.2">
      <c r="A25" s="84" t="s">
        <v>93</v>
      </c>
      <c r="B25" s="91" t="s">
        <v>12</v>
      </c>
      <c r="C25" s="62">
        <v>60.5</v>
      </c>
      <c r="D25" s="137">
        <f t="shared" si="6"/>
        <v>78.650000000000006</v>
      </c>
      <c r="E25" s="73">
        <f t="shared" si="5"/>
        <v>72.599999999999994</v>
      </c>
      <c r="F25" s="195"/>
      <c r="G25" s="84" t="s">
        <v>778</v>
      </c>
      <c r="H25" s="85" t="s">
        <v>11</v>
      </c>
      <c r="I25" s="111">
        <v>344</v>
      </c>
      <c r="J25" s="137">
        <f t="shared" si="2"/>
        <v>447.2</v>
      </c>
      <c r="K25" s="73">
        <f t="shared" si="3"/>
        <v>412.8</v>
      </c>
      <c r="Q25" s="195"/>
    </row>
    <row r="26" spans="1:17" ht="12" customHeight="1" x14ac:dyDescent="0.2">
      <c r="A26" s="84" t="s">
        <v>782</v>
      </c>
      <c r="B26" s="91" t="s">
        <v>12</v>
      </c>
      <c r="C26" s="62">
        <v>39.200000000000003</v>
      </c>
      <c r="D26" s="137">
        <f t="shared" si="6"/>
        <v>50.96</v>
      </c>
      <c r="E26" s="73">
        <f t="shared" si="5"/>
        <v>47.040000000000006</v>
      </c>
      <c r="F26" s="195"/>
      <c r="G26" s="84" t="s">
        <v>780</v>
      </c>
      <c r="H26" s="85" t="s">
        <v>11</v>
      </c>
      <c r="I26" s="111">
        <v>885</v>
      </c>
      <c r="J26" s="137">
        <f t="shared" si="2"/>
        <v>1150.5</v>
      </c>
      <c r="K26" s="73">
        <f t="shared" si="3"/>
        <v>1062</v>
      </c>
      <c r="Q26" s="195"/>
    </row>
    <row r="27" spans="1:17" ht="12" customHeight="1" x14ac:dyDescent="0.2">
      <c r="A27" s="84" t="s">
        <v>94</v>
      </c>
      <c r="B27" s="91" t="s">
        <v>12</v>
      </c>
      <c r="C27" s="62">
        <v>91.5</v>
      </c>
      <c r="D27" s="137">
        <f t="shared" si="6"/>
        <v>118.95</v>
      </c>
      <c r="E27" s="73">
        <f t="shared" si="5"/>
        <v>109.8</v>
      </c>
      <c r="F27" s="195"/>
      <c r="G27" s="84" t="s">
        <v>781</v>
      </c>
      <c r="H27" s="85" t="s">
        <v>11</v>
      </c>
      <c r="I27" s="111">
        <v>846</v>
      </c>
      <c r="J27" s="137">
        <f t="shared" si="2"/>
        <v>1099.8</v>
      </c>
      <c r="K27" s="73">
        <f t="shared" si="3"/>
        <v>1015.2</v>
      </c>
      <c r="Q27" s="195"/>
    </row>
    <row r="28" spans="1:17" ht="12" customHeight="1" x14ac:dyDescent="0.2">
      <c r="A28" s="84" t="s">
        <v>785</v>
      </c>
      <c r="B28" s="91" t="s">
        <v>12</v>
      </c>
      <c r="C28" s="62">
        <v>40.299999999999997</v>
      </c>
      <c r="D28" s="137">
        <f t="shared" si="6"/>
        <v>52.389999999999993</v>
      </c>
      <c r="E28" s="73">
        <f t="shared" si="5"/>
        <v>48.36</v>
      </c>
      <c r="F28" s="195"/>
      <c r="G28" s="84" t="s">
        <v>783</v>
      </c>
      <c r="H28" s="85" t="s">
        <v>11</v>
      </c>
      <c r="I28" s="111">
        <v>605</v>
      </c>
      <c r="J28" s="137">
        <f t="shared" si="2"/>
        <v>786.5</v>
      </c>
      <c r="K28" s="73">
        <f t="shared" si="3"/>
        <v>726</v>
      </c>
      <c r="Q28" s="195"/>
    </row>
    <row r="29" spans="1:17" ht="12" customHeight="1" x14ac:dyDescent="0.2">
      <c r="A29" s="84" t="s">
        <v>95</v>
      </c>
      <c r="B29" s="91" t="s">
        <v>12</v>
      </c>
      <c r="C29" s="62">
        <v>87</v>
      </c>
      <c r="D29" s="137">
        <f t="shared" si="6"/>
        <v>113.1</v>
      </c>
      <c r="E29" s="73">
        <f t="shared" si="5"/>
        <v>104.4</v>
      </c>
      <c r="F29" s="195"/>
      <c r="G29" s="84" t="s">
        <v>784</v>
      </c>
      <c r="H29" s="85" t="s">
        <v>11</v>
      </c>
      <c r="I29" s="111">
        <v>427</v>
      </c>
      <c r="J29" s="137">
        <f t="shared" si="2"/>
        <v>555.1</v>
      </c>
      <c r="K29" s="73">
        <f t="shared" si="3"/>
        <v>512.4</v>
      </c>
      <c r="Q29" s="195"/>
    </row>
    <row r="30" spans="1:17" ht="12" customHeight="1" x14ac:dyDescent="0.2">
      <c r="A30" s="84" t="s">
        <v>96</v>
      </c>
      <c r="B30" s="91" t="s">
        <v>12</v>
      </c>
      <c r="C30" s="62">
        <v>200.6</v>
      </c>
      <c r="D30" s="137">
        <f t="shared" si="6"/>
        <v>260.77999999999997</v>
      </c>
      <c r="E30" s="73">
        <f t="shared" si="5"/>
        <v>240.72</v>
      </c>
      <c r="F30" s="195"/>
      <c r="G30" s="84" t="s">
        <v>786</v>
      </c>
      <c r="H30" s="85" t="s">
        <v>11</v>
      </c>
      <c r="I30" s="111">
        <v>857</v>
      </c>
      <c r="J30" s="137">
        <f t="shared" si="2"/>
        <v>1114.0999999999999</v>
      </c>
      <c r="K30" s="73">
        <f t="shared" si="3"/>
        <v>1028.4000000000001</v>
      </c>
      <c r="Q30" s="195"/>
    </row>
    <row r="31" spans="1:17" ht="12" customHeight="1" x14ac:dyDescent="0.2">
      <c r="A31" s="84" t="s">
        <v>89</v>
      </c>
      <c r="B31" s="91" t="s">
        <v>12</v>
      </c>
      <c r="C31" s="58">
        <v>848</v>
      </c>
      <c r="D31" s="137">
        <f t="shared" si="6"/>
        <v>1102.4000000000001</v>
      </c>
      <c r="E31" s="73">
        <f t="shared" si="5"/>
        <v>1017.6</v>
      </c>
      <c r="F31" s="195"/>
      <c r="G31" s="84" t="s">
        <v>787</v>
      </c>
      <c r="H31" s="85" t="s">
        <v>11</v>
      </c>
      <c r="I31" s="111">
        <v>818</v>
      </c>
      <c r="J31" s="137">
        <f t="shared" si="2"/>
        <v>1063.4000000000001</v>
      </c>
      <c r="K31" s="73">
        <f t="shared" si="3"/>
        <v>981.6</v>
      </c>
      <c r="Q31" s="195"/>
    </row>
    <row r="32" spans="1:17" ht="12" customHeight="1" x14ac:dyDescent="0.2">
      <c r="A32" s="84" t="s">
        <v>90</v>
      </c>
      <c r="B32" s="91" t="s">
        <v>12</v>
      </c>
      <c r="C32" s="58">
        <v>923</v>
      </c>
      <c r="D32" s="137">
        <f t="shared" si="6"/>
        <v>1199.9000000000001</v>
      </c>
      <c r="E32" s="73">
        <f t="shared" si="5"/>
        <v>1107.5999999999999</v>
      </c>
      <c r="F32" s="195"/>
      <c r="G32" s="84" t="s">
        <v>788</v>
      </c>
      <c r="H32" s="85" t="s">
        <v>11</v>
      </c>
      <c r="I32" s="111">
        <v>577</v>
      </c>
      <c r="J32" s="137">
        <f t="shared" si="2"/>
        <v>750.1</v>
      </c>
      <c r="K32" s="73">
        <f t="shared" si="3"/>
        <v>692.4</v>
      </c>
      <c r="Q32" s="195"/>
    </row>
    <row r="33" spans="1:17" ht="12" customHeight="1" x14ac:dyDescent="0.2">
      <c r="A33" s="84" t="s">
        <v>91</v>
      </c>
      <c r="B33" s="91" t="s">
        <v>12</v>
      </c>
      <c r="C33" s="58">
        <v>1000</v>
      </c>
      <c r="D33" s="137">
        <f t="shared" si="6"/>
        <v>1300</v>
      </c>
      <c r="E33" s="73">
        <f t="shared" si="5"/>
        <v>1200</v>
      </c>
      <c r="F33" s="195"/>
      <c r="G33" s="84" t="s">
        <v>789</v>
      </c>
      <c r="H33" s="85" t="s">
        <v>11</v>
      </c>
      <c r="I33" s="111">
        <v>399</v>
      </c>
      <c r="J33" s="137">
        <f t="shared" si="2"/>
        <v>518.70000000000005</v>
      </c>
      <c r="K33" s="73">
        <f t="shared" si="3"/>
        <v>478.8</v>
      </c>
      <c r="Q33" s="195"/>
    </row>
    <row r="34" spans="1:17" ht="12" customHeight="1" x14ac:dyDescent="0.2">
      <c r="A34" s="84" t="s">
        <v>92</v>
      </c>
      <c r="B34" s="91" t="s">
        <v>12</v>
      </c>
      <c r="C34" s="58">
        <v>1121</v>
      </c>
      <c r="D34" s="137">
        <f t="shared" si="6"/>
        <v>1457.3</v>
      </c>
      <c r="E34" s="73">
        <f t="shared" si="5"/>
        <v>1345.2</v>
      </c>
      <c r="F34" s="195"/>
      <c r="G34" s="84" t="s">
        <v>790</v>
      </c>
      <c r="H34" s="85" t="s">
        <v>11</v>
      </c>
      <c r="I34" s="111">
        <v>797</v>
      </c>
      <c r="J34" s="137">
        <f t="shared" si="2"/>
        <v>1036.0999999999999</v>
      </c>
      <c r="K34" s="73">
        <f t="shared" si="3"/>
        <v>956.4</v>
      </c>
      <c r="Q34" s="195"/>
    </row>
    <row r="35" spans="1:17" ht="12" customHeight="1" x14ac:dyDescent="0.2">
      <c r="A35" s="84" t="s">
        <v>99</v>
      </c>
      <c r="B35" s="91" t="s">
        <v>12</v>
      </c>
      <c r="C35" s="58">
        <v>1401</v>
      </c>
      <c r="D35" s="137">
        <f t="shared" si="6"/>
        <v>1821.3</v>
      </c>
      <c r="E35" s="73">
        <f t="shared" si="5"/>
        <v>1681.2</v>
      </c>
      <c r="F35" s="195"/>
      <c r="G35" s="84" t="s">
        <v>791</v>
      </c>
      <c r="H35" s="85" t="s">
        <v>11</v>
      </c>
      <c r="I35" s="111">
        <v>758</v>
      </c>
      <c r="J35" s="137">
        <f t="shared" si="2"/>
        <v>985.4</v>
      </c>
      <c r="K35" s="73">
        <f t="shared" si="3"/>
        <v>909.6</v>
      </c>
      <c r="Q35" s="195"/>
    </row>
    <row r="36" spans="1:17" ht="12" customHeight="1" x14ac:dyDescent="0.2">
      <c r="A36" s="84" t="s">
        <v>794</v>
      </c>
      <c r="B36" s="91" t="s">
        <v>12</v>
      </c>
      <c r="C36" s="58">
        <v>8218</v>
      </c>
      <c r="D36" s="137">
        <f t="shared" si="6"/>
        <v>10683.4</v>
      </c>
      <c r="E36" s="73">
        <f t="shared" si="5"/>
        <v>9861.6</v>
      </c>
      <c r="F36" s="195"/>
      <c r="G36" s="84" t="s">
        <v>792</v>
      </c>
      <c r="H36" s="85" t="s">
        <v>11</v>
      </c>
      <c r="I36" s="111">
        <v>517</v>
      </c>
      <c r="J36" s="137">
        <f t="shared" si="2"/>
        <v>672.1</v>
      </c>
      <c r="K36" s="73">
        <f t="shared" si="3"/>
        <v>620.4</v>
      </c>
      <c r="Q36" s="195"/>
    </row>
    <row r="37" spans="1:17" ht="12" customHeight="1" x14ac:dyDescent="0.2">
      <c r="A37" s="84" t="s">
        <v>49</v>
      </c>
      <c r="B37" s="91" t="s">
        <v>12</v>
      </c>
      <c r="C37" s="58">
        <v>14761</v>
      </c>
      <c r="D37" s="137">
        <f t="shared" si="6"/>
        <v>19189.3</v>
      </c>
      <c r="E37" s="73">
        <f t="shared" si="5"/>
        <v>17713.2</v>
      </c>
      <c r="F37" s="195"/>
      <c r="G37" s="84" t="s">
        <v>793</v>
      </c>
      <c r="H37" s="85" t="s">
        <v>11</v>
      </c>
      <c r="I37" s="111">
        <v>339</v>
      </c>
      <c r="J37" s="137">
        <f t="shared" si="2"/>
        <v>440.7</v>
      </c>
      <c r="K37" s="73">
        <f t="shared" si="3"/>
        <v>406.8</v>
      </c>
      <c r="Q37" s="195"/>
    </row>
    <row r="38" spans="1:17" ht="12" customHeight="1" x14ac:dyDescent="0.2">
      <c r="A38" s="84" t="s">
        <v>291</v>
      </c>
      <c r="B38" s="91" t="s">
        <v>12</v>
      </c>
      <c r="C38" s="58">
        <v>16284</v>
      </c>
      <c r="D38" s="137">
        <f t="shared" si="6"/>
        <v>21169.200000000001</v>
      </c>
      <c r="E38" s="73">
        <f t="shared" si="5"/>
        <v>19540.8</v>
      </c>
      <c r="F38" s="195"/>
      <c r="G38" s="84" t="s">
        <v>795</v>
      </c>
      <c r="H38" s="85" t="s">
        <v>11</v>
      </c>
      <c r="I38" s="111">
        <v>1087</v>
      </c>
      <c r="J38" s="137">
        <f t="shared" si="2"/>
        <v>1413.1</v>
      </c>
      <c r="K38" s="73">
        <f t="shared" si="3"/>
        <v>1304.4000000000001</v>
      </c>
      <c r="Q38" s="195"/>
    </row>
    <row r="39" spans="1:17" ht="12" customHeight="1" x14ac:dyDescent="0.2">
      <c r="A39" s="84" t="s">
        <v>141</v>
      </c>
      <c r="B39" s="91" t="s">
        <v>12</v>
      </c>
      <c r="C39" s="58">
        <v>16284</v>
      </c>
      <c r="D39" s="137">
        <f t="shared" si="6"/>
        <v>21169.200000000001</v>
      </c>
      <c r="E39" s="73">
        <f t="shared" si="5"/>
        <v>19540.8</v>
      </c>
      <c r="F39" s="195"/>
      <c r="G39" s="84" t="s">
        <v>796</v>
      </c>
      <c r="H39" s="85" t="s">
        <v>11</v>
      </c>
      <c r="I39" s="111">
        <v>1028</v>
      </c>
      <c r="J39" s="137">
        <f t="shared" si="2"/>
        <v>1336.4</v>
      </c>
      <c r="K39" s="73">
        <f t="shared" si="3"/>
        <v>1233.5999999999999</v>
      </c>
      <c r="Q39" s="195"/>
    </row>
    <row r="40" spans="1:17" ht="12" customHeight="1" x14ac:dyDescent="0.2">
      <c r="A40" s="84" t="s">
        <v>292</v>
      </c>
      <c r="B40" s="91" t="s">
        <v>12</v>
      </c>
      <c r="C40" s="58">
        <v>17807</v>
      </c>
      <c r="D40" s="137">
        <f t="shared" si="6"/>
        <v>23149.1</v>
      </c>
      <c r="E40" s="73">
        <f t="shared" si="5"/>
        <v>21368.400000000001</v>
      </c>
      <c r="F40" s="195"/>
      <c r="G40" s="84" t="s">
        <v>797</v>
      </c>
      <c r="H40" s="85" t="s">
        <v>11</v>
      </c>
      <c r="I40" s="111">
        <v>488</v>
      </c>
      <c r="J40" s="137">
        <f t="shared" si="2"/>
        <v>634.4</v>
      </c>
      <c r="K40" s="73">
        <f t="shared" si="3"/>
        <v>585.6</v>
      </c>
      <c r="Q40" s="195"/>
    </row>
    <row r="41" spans="1:17" ht="12" customHeight="1" x14ac:dyDescent="0.2">
      <c r="A41" s="90" t="s">
        <v>800</v>
      </c>
      <c r="B41" s="89" t="s">
        <v>12</v>
      </c>
      <c r="C41" s="59">
        <v>2001</v>
      </c>
      <c r="D41" s="137">
        <f t="shared" si="6"/>
        <v>2601.3000000000002</v>
      </c>
      <c r="E41" s="73">
        <f t="shared" si="5"/>
        <v>2401.1999999999998</v>
      </c>
      <c r="F41" s="195"/>
      <c r="G41" s="84" t="s">
        <v>798</v>
      </c>
      <c r="H41" s="85" t="s">
        <v>11</v>
      </c>
      <c r="I41" s="111">
        <v>325</v>
      </c>
      <c r="J41" s="137">
        <f t="shared" si="2"/>
        <v>422.5</v>
      </c>
      <c r="K41" s="73">
        <f t="shared" si="3"/>
        <v>390</v>
      </c>
      <c r="Q41" s="195"/>
    </row>
    <row r="42" spans="1:17" ht="12" customHeight="1" x14ac:dyDescent="0.2">
      <c r="A42" s="90" t="s">
        <v>389</v>
      </c>
      <c r="B42" s="89" t="s">
        <v>12</v>
      </c>
      <c r="C42" s="59">
        <v>1536</v>
      </c>
      <c r="D42" s="137">
        <f t="shared" si="6"/>
        <v>1996.8</v>
      </c>
      <c r="E42" s="73">
        <f t="shared" si="5"/>
        <v>1843.2</v>
      </c>
      <c r="F42" s="195"/>
      <c r="G42" s="84" t="s">
        <v>799</v>
      </c>
      <c r="H42" s="85" t="s">
        <v>11</v>
      </c>
      <c r="I42" s="111">
        <v>1326</v>
      </c>
      <c r="J42" s="137">
        <f t="shared" si="2"/>
        <v>1723.8</v>
      </c>
      <c r="K42" s="73">
        <f t="shared" si="3"/>
        <v>1591.2</v>
      </c>
      <c r="Q42" s="195"/>
    </row>
    <row r="43" spans="1:17" ht="12" customHeight="1" x14ac:dyDescent="0.2">
      <c r="A43" s="84" t="s">
        <v>142</v>
      </c>
      <c r="B43" s="89" t="s">
        <v>12</v>
      </c>
      <c r="C43" s="59">
        <v>2077</v>
      </c>
      <c r="D43" s="137">
        <f t="shared" si="6"/>
        <v>2700.1</v>
      </c>
      <c r="E43" s="73">
        <f t="shared" si="5"/>
        <v>2492.4</v>
      </c>
      <c r="F43" s="195"/>
      <c r="G43" s="84" t="s">
        <v>801</v>
      </c>
      <c r="H43" s="85" t="s">
        <v>11</v>
      </c>
      <c r="I43" s="111">
        <v>1303</v>
      </c>
      <c r="J43" s="137">
        <f t="shared" si="2"/>
        <v>1693.9</v>
      </c>
      <c r="K43" s="73">
        <f t="shared" si="3"/>
        <v>1563.6</v>
      </c>
      <c r="Q43" s="195"/>
    </row>
    <row r="44" spans="1:17" ht="12" customHeight="1" x14ac:dyDescent="0.2">
      <c r="A44" s="90" t="s">
        <v>143</v>
      </c>
      <c r="B44" s="89" t="s">
        <v>12</v>
      </c>
      <c r="C44" s="59">
        <v>548</v>
      </c>
      <c r="D44" s="137">
        <f t="shared" si="6"/>
        <v>712.4</v>
      </c>
      <c r="E44" s="73">
        <f t="shared" si="5"/>
        <v>657.6</v>
      </c>
      <c r="F44" s="195"/>
      <c r="G44" s="84" t="s">
        <v>802</v>
      </c>
      <c r="H44" s="85" t="s">
        <v>11</v>
      </c>
      <c r="I44" s="111">
        <v>763</v>
      </c>
      <c r="J44" s="137">
        <f t="shared" si="2"/>
        <v>991.9</v>
      </c>
      <c r="K44" s="73">
        <f t="shared" si="3"/>
        <v>915.6</v>
      </c>
      <c r="Q44" s="195"/>
    </row>
    <row r="45" spans="1:17" ht="12" customHeight="1" x14ac:dyDescent="0.2">
      <c r="A45" s="92" t="s">
        <v>148</v>
      </c>
      <c r="B45" s="89" t="s">
        <v>12</v>
      </c>
      <c r="C45" s="59">
        <v>13976</v>
      </c>
      <c r="D45" s="137">
        <f t="shared" si="6"/>
        <v>18168.8</v>
      </c>
      <c r="E45" s="73">
        <f t="shared" si="5"/>
        <v>16771.2</v>
      </c>
      <c r="F45" s="195"/>
      <c r="G45" s="84" t="s">
        <v>803</v>
      </c>
      <c r="H45" s="85" t="s">
        <v>11</v>
      </c>
      <c r="I45" s="111">
        <v>602</v>
      </c>
      <c r="J45" s="137">
        <f t="shared" si="2"/>
        <v>782.6</v>
      </c>
      <c r="K45" s="73">
        <f t="shared" si="3"/>
        <v>722.4</v>
      </c>
      <c r="Q45" s="195"/>
    </row>
    <row r="46" spans="1:17" ht="12" customHeight="1" x14ac:dyDescent="0.2">
      <c r="A46" s="92" t="s">
        <v>390</v>
      </c>
      <c r="B46" s="89" t="s">
        <v>12</v>
      </c>
      <c r="C46" s="59">
        <v>14685</v>
      </c>
      <c r="D46" s="137">
        <f t="shared" si="6"/>
        <v>19090.5</v>
      </c>
      <c r="E46" s="73">
        <f t="shared" si="5"/>
        <v>17622</v>
      </c>
      <c r="F46" s="195"/>
      <c r="G46" s="84" t="s">
        <v>804</v>
      </c>
      <c r="H46" s="85" t="s">
        <v>11</v>
      </c>
      <c r="I46" s="111">
        <v>1282</v>
      </c>
      <c r="J46" s="137">
        <f t="shared" si="2"/>
        <v>1666.6</v>
      </c>
      <c r="K46" s="73">
        <f t="shared" si="3"/>
        <v>1538.4</v>
      </c>
      <c r="Q46" s="195"/>
    </row>
    <row r="47" spans="1:17" ht="12" customHeight="1" x14ac:dyDescent="0.2">
      <c r="A47" s="92" t="s">
        <v>807</v>
      </c>
      <c r="B47" s="89" t="s">
        <v>12</v>
      </c>
      <c r="C47" s="59">
        <v>22503</v>
      </c>
      <c r="D47" s="137">
        <f t="shared" si="6"/>
        <v>29253.9</v>
      </c>
      <c r="E47" s="73">
        <f t="shared" si="5"/>
        <v>27003.599999999999</v>
      </c>
      <c r="F47" s="195"/>
      <c r="G47" s="84" t="s">
        <v>805</v>
      </c>
      <c r="H47" s="85" t="s">
        <v>11</v>
      </c>
      <c r="I47" s="111">
        <v>1223</v>
      </c>
      <c r="J47" s="137">
        <f t="shared" si="2"/>
        <v>1589.9</v>
      </c>
      <c r="K47" s="73">
        <f t="shared" si="3"/>
        <v>1467.6</v>
      </c>
      <c r="Q47" s="195"/>
    </row>
    <row r="48" spans="1:17" ht="12" customHeight="1" x14ac:dyDescent="0.2">
      <c r="A48" s="92" t="s">
        <v>809</v>
      </c>
      <c r="B48" s="89" t="s">
        <v>12</v>
      </c>
      <c r="C48" s="59">
        <v>30218</v>
      </c>
      <c r="D48" s="137">
        <f t="shared" si="6"/>
        <v>39283.4</v>
      </c>
      <c r="E48" s="73">
        <f t="shared" si="5"/>
        <v>36261.599999999999</v>
      </c>
      <c r="F48" s="195"/>
      <c r="G48" s="84" t="s">
        <v>806</v>
      </c>
      <c r="H48" s="85" t="s">
        <v>11</v>
      </c>
      <c r="I48" s="111">
        <v>682</v>
      </c>
      <c r="J48" s="137">
        <f t="shared" si="2"/>
        <v>886.6</v>
      </c>
      <c r="K48" s="73">
        <f t="shared" si="3"/>
        <v>818.4</v>
      </c>
      <c r="Q48" s="195"/>
    </row>
    <row r="49" spans="1:17" ht="12" customHeight="1" x14ac:dyDescent="0.2">
      <c r="A49" s="92" t="s">
        <v>811</v>
      </c>
      <c r="B49" s="89" t="s">
        <v>12</v>
      </c>
      <c r="C49" s="59">
        <v>21731</v>
      </c>
      <c r="D49" s="137">
        <f t="shared" si="6"/>
        <v>28250.3</v>
      </c>
      <c r="E49" s="73">
        <f t="shared" si="5"/>
        <v>26077.200000000001</v>
      </c>
      <c r="F49" s="195"/>
      <c r="G49" s="84" t="s">
        <v>808</v>
      </c>
      <c r="H49" s="85" t="s">
        <v>11</v>
      </c>
      <c r="I49" s="111">
        <v>522</v>
      </c>
      <c r="J49" s="137">
        <f t="shared" si="2"/>
        <v>678.6</v>
      </c>
      <c r="K49" s="73">
        <f t="shared" si="3"/>
        <v>626.4</v>
      </c>
      <c r="Q49" s="195"/>
    </row>
    <row r="50" spans="1:17" ht="12" customHeight="1" x14ac:dyDescent="0.2">
      <c r="A50" s="92" t="s">
        <v>813</v>
      </c>
      <c r="B50" s="89" t="s">
        <v>12</v>
      </c>
      <c r="C50" s="59">
        <v>29060</v>
      </c>
      <c r="D50" s="137">
        <f t="shared" si="6"/>
        <v>37778</v>
      </c>
      <c r="E50" s="73">
        <f t="shared" si="5"/>
        <v>34872</v>
      </c>
      <c r="F50" s="195"/>
      <c r="G50" s="84" t="s">
        <v>810</v>
      </c>
      <c r="H50" s="85" t="s">
        <v>11</v>
      </c>
      <c r="I50" s="111">
        <v>1221</v>
      </c>
      <c r="J50" s="137">
        <f t="shared" si="2"/>
        <v>1587.3</v>
      </c>
      <c r="K50" s="73">
        <f t="shared" si="3"/>
        <v>1465.2</v>
      </c>
      <c r="Q50" s="195"/>
    </row>
    <row r="51" spans="1:17" ht="12" customHeight="1" x14ac:dyDescent="0.2">
      <c r="A51" s="92" t="s">
        <v>815</v>
      </c>
      <c r="B51" s="89" t="s">
        <v>12</v>
      </c>
      <c r="C51" s="59">
        <v>36004</v>
      </c>
      <c r="D51" s="137">
        <f t="shared" si="6"/>
        <v>46805.2</v>
      </c>
      <c r="E51" s="73">
        <f t="shared" si="5"/>
        <v>43204.800000000003</v>
      </c>
      <c r="F51" s="195"/>
      <c r="G51" s="84" t="s">
        <v>812</v>
      </c>
      <c r="H51" s="85" t="s">
        <v>11</v>
      </c>
      <c r="I51" s="111">
        <v>1162</v>
      </c>
      <c r="J51" s="137">
        <f t="shared" si="2"/>
        <v>1510.6</v>
      </c>
      <c r="K51" s="73">
        <f t="shared" si="3"/>
        <v>1394.4</v>
      </c>
      <c r="Q51" s="195"/>
    </row>
    <row r="52" spans="1:17" ht="12" customHeight="1" x14ac:dyDescent="0.2">
      <c r="A52" s="201" t="s">
        <v>817</v>
      </c>
      <c r="B52" s="201"/>
      <c r="C52" s="201"/>
      <c r="D52" s="201"/>
      <c r="E52" s="201"/>
      <c r="F52" s="195"/>
      <c r="G52" s="84" t="s">
        <v>814</v>
      </c>
      <c r="H52" s="85" t="s">
        <v>11</v>
      </c>
      <c r="I52" s="111">
        <v>622</v>
      </c>
      <c r="J52" s="137">
        <f t="shared" si="2"/>
        <v>808.6</v>
      </c>
      <c r="K52" s="73">
        <f t="shared" si="3"/>
        <v>746.4</v>
      </c>
      <c r="Q52" s="195"/>
    </row>
    <row r="53" spans="1:17" ht="12" customHeight="1" x14ac:dyDescent="0.2">
      <c r="A53" s="84" t="s">
        <v>819</v>
      </c>
      <c r="B53" s="91" t="s">
        <v>12</v>
      </c>
      <c r="C53" s="62">
        <v>127</v>
      </c>
      <c r="D53" s="137">
        <f t="shared" ref="D53:D64" si="7">C53*30%+C53</f>
        <v>165.1</v>
      </c>
      <c r="E53" s="73">
        <f t="shared" si="5"/>
        <v>152.4</v>
      </c>
      <c r="F53" s="195"/>
      <c r="G53" s="84" t="s">
        <v>816</v>
      </c>
      <c r="H53" s="85" t="s">
        <v>11</v>
      </c>
      <c r="I53" s="111">
        <v>461</v>
      </c>
      <c r="J53" s="137">
        <f t="shared" si="2"/>
        <v>599.29999999999995</v>
      </c>
      <c r="K53" s="73">
        <f t="shared" si="3"/>
        <v>553.20000000000005</v>
      </c>
      <c r="Q53" s="195"/>
    </row>
    <row r="54" spans="1:17" ht="12" customHeight="1" x14ac:dyDescent="0.2">
      <c r="A54" s="84" t="s">
        <v>413</v>
      </c>
      <c r="B54" s="91" t="s">
        <v>12</v>
      </c>
      <c r="C54" s="62">
        <v>89.6</v>
      </c>
      <c r="D54" s="137">
        <f t="shared" si="7"/>
        <v>116.47999999999999</v>
      </c>
      <c r="E54" s="73">
        <f t="shared" si="5"/>
        <v>107.52</v>
      </c>
      <c r="F54" s="195"/>
      <c r="G54" s="84" t="s">
        <v>818</v>
      </c>
      <c r="H54" s="85" t="s">
        <v>11</v>
      </c>
      <c r="I54" s="111">
        <v>1334</v>
      </c>
      <c r="J54" s="137">
        <f t="shared" si="2"/>
        <v>1734.2</v>
      </c>
      <c r="K54" s="73">
        <f t="shared" si="3"/>
        <v>1600.8</v>
      </c>
      <c r="Q54" s="195"/>
    </row>
    <row r="55" spans="1:17" ht="12" customHeight="1" x14ac:dyDescent="0.2">
      <c r="A55" s="84" t="s">
        <v>822</v>
      </c>
      <c r="B55" s="91" t="s">
        <v>12</v>
      </c>
      <c r="C55" s="62">
        <v>25.2</v>
      </c>
      <c r="D55" s="137">
        <f t="shared" si="7"/>
        <v>32.76</v>
      </c>
      <c r="E55" s="73">
        <f t="shared" si="5"/>
        <v>30.24</v>
      </c>
      <c r="F55" s="195"/>
      <c r="G55" s="84" t="s">
        <v>820</v>
      </c>
      <c r="H55" s="85" t="s">
        <v>11</v>
      </c>
      <c r="I55" s="111">
        <v>1275</v>
      </c>
      <c r="J55" s="137">
        <f t="shared" si="2"/>
        <v>1657.5</v>
      </c>
      <c r="K55" s="73">
        <f t="shared" si="3"/>
        <v>1530</v>
      </c>
      <c r="Q55" s="195"/>
    </row>
    <row r="56" spans="1:17" ht="12" customHeight="1" x14ac:dyDescent="0.2">
      <c r="A56" s="84" t="s">
        <v>88</v>
      </c>
      <c r="B56" s="91" t="s">
        <v>12</v>
      </c>
      <c r="C56" s="62">
        <v>72.099999999999994</v>
      </c>
      <c r="D56" s="137">
        <f t="shared" si="7"/>
        <v>93.72999999999999</v>
      </c>
      <c r="E56" s="73">
        <f t="shared" si="5"/>
        <v>86.52</v>
      </c>
      <c r="F56" s="195"/>
      <c r="G56" s="84" t="s">
        <v>821</v>
      </c>
      <c r="H56" s="85" t="s">
        <v>11</v>
      </c>
      <c r="I56" s="111">
        <v>734</v>
      </c>
      <c r="J56" s="137">
        <f t="shared" si="2"/>
        <v>954.2</v>
      </c>
      <c r="K56" s="73">
        <f t="shared" si="3"/>
        <v>880.8</v>
      </c>
      <c r="Q56" s="195"/>
    </row>
    <row r="57" spans="1:17" ht="12" customHeight="1" x14ac:dyDescent="0.2">
      <c r="A57" s="84" t="s">
        <v>825</v>
      </c>
      <c r="B57" s="91" t="s">
        <v>12</v>
      </c>
      <c r="C57" s="62">
        <v>44.3</v>
      </c>
      <c r="D57" s="137">
        <f t="shared" si="7"/>
        <v>57.589999999999996</v>
      </c>
      <c r="E57" s="73">
        <f t="shared" si="5"/>
        <v>53.16</v>
      </c>
      <c r="F57" s="195"/>
      <c r="G57" s="84" t="s">
        <v>823</v>
      </c>
      <c r="H57" s="85" t="s">
        <v>11</v>
      </c>
      <c r="I57" s="111">
        <v>574</v>
      </c>
      <c r="J57" s="137">
        <f t="shared" si="2"/>
        <v>746.2</v>
      </c>
      <c r="K57" s="73">
        <f t="shared" si="3"/>
        <v>688.8</v>
      </c>
      <c r="Q57" s="195"/>
    </row>
    <row r="58" spans="1:17" ht="12" customHeight="1" x14ac:dyDescent="0.2">
      <c r="A58" s="84" t="s">
        <v>344</v>
      </c>
      <c r="B58" s="91" t="s">
        <v>12</v>
      </c>
      <c r="C58" s="62">
        <v>44.8</v>
      </c>
      <c r="D58" s="137">
        <f t="shared" si="7"/>
        <v>58.239999999999995</v>
      </c>
      <c r="E58" s="73">
        <f t="shared" si="5"/>
        <v>53.76</v>
      </c>
      <c r="F58" s="195"/>
      <c r="G58" s="84" t="s">
        <v>824</v>
      </c>
      <c r="H58" s="85" t="s">
        <v>11</v>
      </c>
      <c r="I58" s="111">
        <v>1294</v>
      </c>
      <c r="J58" s="137">
        <f t="shared" si="2"/>
        <v>1682.2</v>
      </c>
      <c r="K58" s="73">
        <f t="shared" si="3"/>
        <v>1552.8</v>
      </c>
      <c r="Q58" s="195"/>
    </row>
    <row r="59" spans="1:17" ht="12" customHeight="1" x14ac:dyDescent="0.2">
      <c r="A59" s="84" t="s">
        <v>828</v>
      </c>
      <c r="B59" s="91" t="s">
        <v>12</v>
      </c>
      <c r="C59" s="62">
        <v>75.099999999999994</v>
      </c>
      <c r="D59" s="137">
        <f t="shared" si="7"/>
        <v>97.63</v>
      </c>
      <c r="E59" s="73">
        <f t="shared" si="5"/>
        <v>90.11999999999999</v>
      </c>
      <c r="F59" s="195"/>
      <c r="G59" s="84" t="s">
        <v>826</v>
      </c>
      <c r="H59" s="85" t="s">
        <v>11</v>
      </c>
      <c r="I59" s="111">
        <v>1235</v>
      </c>
      <c r="J59" s="137">
        <f t="shared" si="2"/>
        <v>1605.5</v>
      </c>
      <c r="K59" s="73">
        <f t="shared" si="3"/>
        <v>1482</v>
      </c>
      <c r="Q59" s="195"/>
    </row>
    <row r="60" spans="1:17" ht="12" customHeight="1" x14ac:dyDescent="0.2">
      <c r="A60" s="84" t="s">
        <v>345</v>
      </c>
      <c r="B60" s="91" t="s">
        <v>12</v>
      </c>
      <c r="C60" s="62">
        <v>115.3</v>
      </c>
      <c r="D60" s="137">
        <f t="shared" si="7"/>
        <v>149.88999999999999</v>
      </c>
      <c r="E60" s="73">
        <f t="shared" si="5"/>
        <v>138.36000000000001</v>
      </c>
      <c r="F60" s="195"/>
      <c r="G60" s="84" t="s">
        <v>827</v>
      </c>
      <c r="H60" s="85" t="s">
        <v>11</v>
      </c>
      <c r="I60" s="111">
        <v>694</v>
      </c>
      <c r="J60" s="137">
        <f t="shared" si="2"/>
        <v>902.2</v>
      </c>
      <c r="K60" s="73">
        <f t="shared" si="3"/>
        <v>832.8</v>
      </c>
      <c r="Q60" s="195"/>
    </row>
    <row r="61" spans="1:17" ht="12" customHeight="1" x14ac:dyDescent="0.2">
      <c r="A61" s="84" t="s">
        <v>16</v>
      </c>
      <c r="B61" s="91" t="s">
        <v>12</v>
      </c>
      <c r="C61" s="62">
        <v>140.1</v>
      </c>
      <c r="D61" s="137">
        <f t="shared" si="7"/>
        <v>182.13</v>
      </c>
      <c r="E61" s="73">
        <f t="shared" si="5"/>
        <v>168.12</v>
      </c>
      <c r="F61" s="195"/>
      <c r="G61" s="84" t="s">
        <v>829</v>
      </c>
      <c r="H61" s="85" t="s">
        <v>11</v>
      </c>
      <c r="I61" s="111">
        <v>534</v>
      </c>
      <c r="J61" s="137">
        <f t="shared" si="2"/>
        <v>694.2</v>
      </c>
      <c r="K61" s="73">
        <f t="shared" si="3"/>
        <v>640.79999999999995</v>
      </c>
      <c r="Q61" s="195"/>
    </row>
    <row r="62" spans="1:17" ht="12" customHeight="1" x14ac:dyDescent="0.2">
      <c r="A62" s="84" t="s">
        <v>17</v>
      </c>
      <c r="B62" s="91" t="s">
        <v>12</v>
      </c>
      <c r="C62" s="62">
        <v>250.1</v>
      </c>
      <c r="D62" s="137">
        <f t="shared" si="7"/>
        <v>325.13</v>
      </c>
      <c r="E62" s="73">
        <f t="shared" si="5"/>
        <v>300.12</v>
      </c>
      <c r="F62" s="195"/>
      <c r="G62" s="84" t="s">
        <v>830</v>
      </c>
      <c r="H62" s="85" t="s">
        <v>11</v>
      </c>
      <c r="I62" s="111">
        <v>1217</v>
      </c>
      <c r="J62" s="137">
        <f t="shared" si="2"/>
        <v>1582.1</v>
      </c>
      <c r="K62" s="73">
        <f t="shared" si="3"/>
        <v>1460.4</v>
      </c>
      <c r="Q62" s="195"/>
    </row>
    <row r="63" spans="1:17" ht="12" customHeight="1" x14ac:dyDescent="0.2">
      <c r="A63" s="84" t="s">
        <v>18</v>
      </c>
      <c r="B63" s="91" t="s">
        <v>12</v>
      </c>
      <c r="C63" s="62">
        <v>342.6</v>
      </c>
      <c r="D63" s="137">
        <f t="shared" si="7"/>
        <v>445.38</v>
      </c>
      <c r="E63" s="73">
        <f t="shared" si="5"/>
        <v>411.12</v>
      </c>
      <c r="F63" s="195"/>
      <c r="G63" s="84" t="s">
        <v>831</v>
      </c>
      <c r="H63" s="85" t="s">
        <v>11</v>
      </c>
      <c r="I63" s="111">
        <v>1158</v>
      </c>
      <c r="J63" s="137">
        <f t="shared" si="2"/>
        <v>1505.4</v>
      </c>
      <c r="K63" s="73">
        <f t="shared" si="3"/>
        <v>1389.6</v>
      </c>
      <c r="Q63" s="195"/>
    </row>
    <row r="64" spans="1:17" ht="12" customHeight="1" x14ac:dyDescent="0.2">
      <c r="A64" s="84" t="s">
        <v>70</v>
      </c>
      <c r="B64" s="91" t="s">
        <v>12</v>
      </c>
      <c r="C64" s="63">
        <v>514.29999999999995</v>
      </c>
      <c r="D64" s="137">
        <f t="shared" si="7"/>
        <v>668.58999999999992</v>
      </c>
      <c r="E64" s="73">
        <f t="shared" si="5"/>
        <v>617.16</v>
      </c>
      <c r="F64" s="195"/>
      <c r="G64" s="84" t="s">
        <v>832</v>
      </c>
      <c r="H64" s="85" t="s">
        <v>11</v>
      </c>
      <c r="I64" s="111">
        <v>617</v>
      </c>
      <c r="J64" s="137">
        <f t="shared" si="2"/>
        <v>802.1</v>
      </c>
      <c r="K64" s="73">
        <f t="shared" si="3"/>
        <v>740.4</v>
      </c>
      <c r="Q64" s="195"/>
    </row>
    <row r="65" spans="1:17" ht="12" customHeight="1" x14ac:dyDescent="0.2">
      <c r="A65" s="201" t="s">
        <v>835</v>
      </c>
      <c r="B65" s="201"/>
      <c r="C65" s="201"/>
      <c r="D65" s="201"/>
      <c r="E65" s="201"/>
      <c r="F65" s="195"/>
      <c r="G65" s="84" t="s">
        <v>833</v>
      </c>
      <c r="H65" s="85" t="s">
        <v>11</v>
      </c>
      <c r="I65" s="111">
        <v>457</v>
      </c>
      <c r="J65" s="137">
        <f t="shared" si="2"/>
        <v>594.1</v>
      </c>
      <c r="K65" s="73">
        <f t="shared" si="3"/>
        <v>548.4</v>
      </c>
      <c r="Q65" s="195"/>
    </row>
    <row r="66" spans="1:17" ht="12" customHeight="1" x14ac:dyDescent="0.2">
      <c r="A66" s="84" t="s">
        <v>837</v>
      </c>
      <c r="B66" s="91" t="s">
        <v>12</v>
      </c>
      <c r="C66" s="62">
        <v>25.8</v>
      </c>
      <c r="D66" s="137">
        <f t="shared" ref="D66:D77" si="8">C66*30%+C66</f>
        <v>33.54</v>
      </c>
      <c r="E66" s="73">
        <f t="shared" ref="E66:E76" si="9">C66*20%+C66</f>
        <v>30.96</v>
      </c>
      <c r="F66" s="195"/>
      <c r="G66" s="201" t="s">
        <v>834</v>
      </c>
      <c r="H66" s="201"/>
      <c r="I66" s="201"/>
      <c r="J66" s="201"/>
      <c r="K66" s="201"/>
      <c r="Q66" s="195"/>
    </row>
    <row r="67" spans="1:17" ht="12" customHeight="1" x14ac:dyDescent="0.2">
      <c r="A67" s="84" t="s">
        <v>19</v>
      </c>
      <c r="B67" s="91" t="s">
        <v>12</v>
      </c>
      <c r="C67" s="62">
        <v>53.8</v>
      </c>
      <c r="D67" s="137">
        <f t="shared" si="8"/>
        <v>69.94</v>
      </c>
      <c r="E67" s="73">
        <f t="shared" si="9"/>
        <v>64.56</v>
      </c>
      <c r="F67" s="195"/>
      <c r="G67" s="84" t="s">
        <v>836</v>
      </c>
      <c r="H67" s="91" t="s">
        <v>12</v>
      </c>
      <c r="I67" s="62">
        <v>72.8</v>
      </c>
      <c r="J67" s="137">
        <f t="shared" ref="J67:J79" si="10">I67*30%+I67</f>
        <v>94.64</v>
      </c>
      <c r="K67" s="73">
        <f t="shared" si="3"/>
        <v>87.36</v>
      </c>
      <c r="Q67" s="195"/>
    </row>
    <row r="68" spans="1:17" ht="12" customHeight="1" x14ac:dyDescent="0.2">
      <c r="A68" s="84" t="s">
        <v>839</v>
      </c>
      <c r="B68" s="91" t="s">
        <v>12</v>
      </c>
      <c r="C68" s="62">
        <v>25.8</v>
      </c>
      <c r="D68" s="137">
        <f t="shared" si="8"/>
        <v>33.54</v>
      </c>
      <c r="E68" s="73">
        <f t="shared" si="9"/>
        <v>30.96</v>
      </c>
      <c r="F68" s="195"/>
      <c r="G68" s="84" t="s">
        <v>415</v>
      </c>
      <c r="H68" s="91" t="s">
        <v>12</v>
      </c>
      <c r="I68" s="62">
        <v>101.5</v>
      </c>
      <c r="J68" s="137">
        <f t="shared" si="10"/>
        <v>131.94999999999999</v>
      </c>
      <c r="K68" s="73">
        <f t="shared" si="3"/>
        <v>121.8</v>
      </c>
      <c r="Q68" s="195"/>
    </row>
    <row r="69" spans="1:17" ht="12" customHeight="1" x14ac:dyDescent="0.2">
      <c r="A69" s="84" t="s">
        <v>20</v>
      </c>
      <c r="B69" s="91" t="s">
        <v>12</v>
      </c>
      <c r="C69" s="62">
        <v>55.5</v>
      </c>
      <c r="D69" s="137">
        <f t="shared" si="8"/>
        <v>72.150000000000006</v>
      </c>
      <c r="E69" s="73">
        <f t="shared" si="9"/>
        <v>66.599999999999994</v>
      </c>
      <c r="F69" s="195"/>
      <c r="G69" s="84" t="s">
        <v>838</v>
      </c>
      <c r="H69" s="91" t="s">
        <v>12</v>
      </c>
      <c r="I69" s="62">
        <v>135.9</v>
      </c>
      <c r="J69" s="137">
        <f t="shared" si="10"/>
        <v>176.67000000000002</v>
      </c>
      <c r="K69" s="73">
        <f t="shared" si="3"/>
        <v>163.08000000000001</v>
      </c>
      <c r="Q69" s="195"/>
    </row>
    <row r="70" spans="1:17" ht="12" customHeight="1" x14ac:dyDescent="0.2">
      <c r="A70" s="84" t="s">
        <v>346</v>
      </c>
      <c r="B70" s="91" t="s">
        <v>12</v>
      </c>
      <c r="C70" s="62">
        <v>79.599999999999994</v>
      </c>
      <c r="D70" s="137">
        <f t="shared" si="8"/>
        <v>103.47999999999999</v>
      </c>
      <c r="E70" s="73">
        <f t="shared" si="9"/>
        <v>95.52</v>
      </c>
      <c r="F70" s="195"/>
      <c r="G70" s="84" t="s">
        <v>840</v>
      </c>
      <c r="H70" s="91" t="s">
        <v>12</v>
      </c>
      <c r="I70" s="62">
        <v>244.4</v>
      </c>
      <c r="J70" s="137">
        <f t="shared" si="10"/>
        <v>317.72000000000003</v>
      </c>
      <c r="K70" s="73">
        <f t="shared" si="3"/>
        <v>293.28000000000003</v>
      </c>
      <c r="Q70" s="195"/>
    </row>
    <row r="71" spans="1:17" ht="12" customHeight="1" x14ac:dyDescent="0.2">
      <c r="A71" s="84" t="s">
        <v>347</v>
      </c>
      <c r="B71" s="91" t="s">
        <v>12</v>
      </c>
      <c r="C71" s="62">
        <v>96.8</v>
      </c>
      <c r="D71" s="137">
        <f t="shared" si="8"/>
        <v>125.84</v>
      </c>
      <c r="E71" s="73">
        <f t="shared" si="9"/>
        <v>116.16</v>
      </c>
      <c r="F71" s="195"/>
      <c r="G71" s="84" t="s">
        <v>841</v>
      </c>
      <c r="H71" s="91" t="s">
        <v>12</v>
      </c>
      <c r="I71" s="62">
        <v>309.89999999999998</v>
      </c>
      <c r="J71" s="137">
        <f t="shared" si="10"/>
        <v>402.86999999999995</v>
      </c>
      <c r="K71" s="73">
        <f t="shared" si="3"/>
        <v>371.88</v>
      </c>
      <c r="Q71" s="195"/>
    </row>
    <row r="72" spans="1:17" ht="12" customHeight="1" x14ac:dyDescent="0.2">
      <c r="A72" s="84" t="s">
        <v>21</v>
      </c>
      <c r="B72" s="91" t="s">
        <v>12</v>
      </c>
      <c r="C72" s="62">
        <v>116.6</v>
      </c>
      <c r="D72" s="137">
        <f t="shared" si="8"/>
        <v>151.57999999999998</v>
      </c>
      <c r="E72" s="73">
        <f t="shared" si="9"/>
        <v>139.91999999999999</v>
      </c>
      <c r="F72" s="195"/>
      <c r="G72" s="84" t="s">
        <v>79</v>
      </c>
      <c r="H72" s="91" t="s">
        <v>12</v>
      </c>
      <c r="I72" s="62">
        <v>476.3</v>
      </c>
      <c r="J72" s="137">
        <f t="shared" si="10"/>
        <v>619.19000000000005</v>
      </c>
      <c r="K72" s="73">
        <f t="shared" si="3"/>
        <v>571.56000000000006</v>
      </c>
      <c r="Q72" s="195"/>
    </row>
    <row r="73" spans="1:17" ht="12" customHeight="1" x14ac:dyDescent="0.2">
      <c r="A73" s="84" t="s">
        <v>22</v>
      </c>
      <c r="B73" s="91" t="s">
        <v>12</v>
      </c>
      <c r="C73" s="62">
        <v>129.30000000000001</v>
      </c>
      <c r="D73" s="137">
        <f t="shared" si="8"/>
        <v>168.09</v>
      </c>
      <c r="E73" s="73">
        <f t="shared" si="9"/>
        <v>155.16000000000003</v>
      </c>
      <c r="F73" s="195"/>
      <c r="G73" s="84" t="s">
        <v>348</v>
      </c>
      <c r="H73" s="91" t="s">
        <v>12</v>
      </c>
      <c r="I73" s="62">
        <v>193.4</v>
      </c>
      <c r="J73" s="137">
        <f t="shared" si="10"/>
        <v>251.42000000000002</v>
      </c>
      <c r="K73" s="73">
        <f t="shared" si="3"/>
        <v>232.08</v>
      </c>
      <c r="Q73" s="195"/>
    </row>
    <row r="74" spans="1:17" ht="12" customHeight="1" x14ac:dyDescent="0.2">
      <c r="A74" s="84" t="s">
        <v>23</v>
      </c>
      <c r="B74" s="91" t="s">
        <v>12</v>
      </c>
      <c r="C74" s="62">
        <v>178.2</v>
      </c>
      <c r="D74" s="137">
        <f t="shared" si="8"/>
        <v>231.65999999999997</v>
      </c>
      <c r="E74" s="73">
        <f t="shared" si="9"/>
        <v>213.83999999999997</v>
      </c>
      <c r="F74" s="195"/>
      <c r="G74" s="84" t="s">
        <v>25</v>
      </c>
      <c r="H74" s="91" t="s">
        <v>12</v>
      </c>
      <c r="I74" s="62">
        <v>221.6</v>
      </c>
      <c r="J74" s="137">
        <f t="shared" si="10"/>
        <v>288.08</v>
      </c>
      <c r="K74" s="73">
        <f t="shared" si="3"/>
        <v>265.92</v>
      </c>
      <c r="Q74" s="195"/>
    </row>
    <row r="75" spans="1:17" ht="12" customHeight="1" x14ac:dyDescent="0.2">
      <c r="A75" s="84" t="s">
        <v>24</v>
      </c>
      <c r="B75" s="91" t="s">
        <v>12</v>
      </c>
      <c r="C75" s="62">
        <v>256</v>
      </c>
      <c r="D75" s="137">
        <f t="shared" si="8"/>
        <v>332.8</v>
      </c>
      <c r="E75" s="73">
        <f t="shared" si="9"/>
        <v>307.2</v>
      </c>
      <c r="F75" s="195"/>
      <c r="G75" s="84" t="s">
        <v>349</v>
      </c>
      <c r="H75" s="91" t="s">
        <v>12</v>
      </c>
      <c r="I75" s="62">
        <v>267.3</v>
      </c>
      <c r="J75" s="137">
        <f t="shared" si="10"/>
        <v>347.49</v>
      </c>
      <c r="K75" s="73">
        <f t="shared" ref="K75:K79" si="11">I75*20%+I75</f>
        <v>320.76</v>
      </c>
      <c r="Q75" s="195"/>
    </row>
    <row r="76" spans="1:17" ht="12" customHeight="1" x14ac:dyDescent="0.2">
      <c r="A76" s="84" t="s">
        <v>132</v>
      </c>
      <c r="B76" s="91" t="s">
        <v>12</v>
      </c>
      <c r="C76" s="62">
        <v>404.2</v>
      </c>
      <c r="D76" s="137">
        <f t="shared" si="8"/>
        <v>525.46</v>
      </c>
      <c r="E76" s="73">
        <f t="shared" si="9"/>
        <v>485.03999999999996</v>
      </c>
      <c r="F76" s="195"/>
      <c r="G76" s="84" t="s">
        <v>395</v>
      </c>
      <c r="H76" s="91" t="s">
        <v>12</v>
      </c>
      <c r="I76" s="58">
        <v>943</v>
      </c>
      <c r="J76" s="137">
        <f t="shared" si="10"/>
        <v>1225.9000000000001</v>
      </c>
      <c r="K76" s="73">
        <f t="shared" si="11"/>
        <v>1131.5999999999999</v>
      </c>
      <c r="Q76" s="195"/>
    </row>
    <row r="77" spans="1:17" ht="12" customHeight="1" x14ac:dyDescent="0.2">
      <c r="A77" s="84" t="s">
        <v>414</v>
      </c>
      <c r="B77" s="91" t="s">
        <v>12</v>
      </c>
      <c r="C77" s="62">
        <v>1122.2</v>
      </c>
      <c r="D77" s="137">
        <f t="shared" si="8"/>
        <v>1458.8600000000001</v>
      </c>
      <c r="E77" s="73">
        <f t="shared" ref="E77" si="12">C77*20%+C77</f>
        <v>1346.64</v>
      </c>
      <c r="F77" s="195"/>
      <c r="G77" s="84" t="s">
        <v>396</v>
      </c>
      <c r="H77" s="91" t="s">
        <v>12</v>
      </c>
      <c r="I77" s="58">
        <v>1184</v>
      </c>
      <c r="J77" s="137">
        <f t="shared" si="10"/>
        <v>1539.2</v>
      </c>
      <c r="K77" s="73">
        <f t="shared" si="11"/>
        <v>1420.8</v>
      </c>
      <c r="Q77" s="195"/>
    </row>
    <row r="78" spans="1:17" ht="12" customHeight="1" x14ac:dyDescent="0.2">
      <c r="F78" s="195"/>
      <c r="G78" s="84" t="s">
        <v>397</v>
      </c>
      <c r="H78" s="91" t="s">
        <v>12</v>
      </c>
      <c r="I78" s="58">
        <v>1201</v>
      </c>
      <c r="J78" s="137">
        <f t="shared" si="10"/>
        <v>1561.3</v>
      </c>
      <c r="K78" s="73">
        <f t="shared" si="11"/>
        <v>1441.2</v>
      </c>
      <c r="Q78" s="195"/>
    </row>
    <row r="79" spans="1:17" ht="14.25" x14ac:dyDescent="0.2">
      <c r="F79" s="204"/>
      <c r="G79" s="84" t="s">
        <v>398</v>
      </c>
      <c r="H79" s="91" t="s">
        <v>12</v>
      </c>
      <c r="I79" s="58">
        <v>1248</v>
      </c>
      <c r="J79" s="137">
        <f t="shared" si="10"/>
        <v>1622.4</v>
      </c>
      <c r="K79" s="73">
        <f t="shared" si="11"/>
        <v>1497.6</v>
      </c>
      <c r="Q79" s="204"/>
    </row>
  </sheetData>
  <mergeCells count="18">
    <mergeCell ref="A1:K1"/>
    <mergeCell ref="A2:K2"/>
    <mergeCell ref="A3:K3"/>
    <mergeCell ref="A4:K4"/>
    <mergeCell ref="F5:F79"/>
    <mergeCell ref="G5:K5"/>
    <mergeCell ref="A6:E6"/>
    <mergeCell ref="A7:E7"/>
    <mergeCell ref="G7:K7"/>
    <mergeCell ref="G8:K8"/>
    <mergeCell ref="G9:K9"/>
    <mergeCell ref="A18:E18"/>
    <mergeCell ref="A19:E19"/>
    <mergeCell ref="A22:E22"/>
    <mergeCell ref="A52:E52"/>
    <mergeCell ref="Q5:Q79"/>
    <mergeCell ref="G66:K66"/>
    <mergeCell ref="A65:E65"/>
  </mergeCells>
  <phoneticPr fontId="0" type="noConversion"/>
  <printOptions horizontalCentered="1"/>
  <pageMargins left="0.39370078740157483" right="0.39370078740157483" top="0.39370078740157483" bottom="0.39370078740157483" header="0" footer="0"/>
  <pageSetup paperSize="9" scale="5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0"/>
  <sheetViews>
    <sheetView zoomScaleSheetLayoutView="100" workbookViewId="0">
      <selection activeCell="Q1" sqref="Q1"/>
    </sheetView>
  </sheetViews>
  <sheetFormatPr defaultRowHeight="12.75" x14ac:dyDescent="0.2"/>
  <cols>
    <col min="1" max="1" width="40.28515625" customWidth="1"/>
    <col min="2" max="2" width="4.28515625" customWidth="1"/>
    <col min="3" max="3" width="10.5703125" customWidth="1"/>
    <col min="4" max="4" width="10.7109375" hidden="1" customWidth="1"/>
    <col min="5" max="5" width="9" style="146" customWidth="1"/>
    <col min="6" max="6" width="1" customWidth="1"/>
    <col min="7" max="7" width="30.7109375" customWidth="1"/>
    <col min="8" max="8" width="4.28515625" customWidth="1"/>
    <col min="9" max="9" width="14.42578125" customWidth="1"/>
    <col min="10" max="10" width="10.7109375" customWidth="1"/>
    <col min="11" max="11" width="10.7109375" hidden="1" customWidth="1"/>
    <col min="12" max="12" width="10.7109375" style="138" customWidth="1"/>
    <col min="13" max="13" width="10.7109375" customWidth="1"/>
  </cols>
  <sheetData>
    <row r="1" spans="1:13" ht="120" customHeight="1" x14ac:dyDescent="0.2">
      <c r="A1" s="157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</row>
    <row r="2" spans="1:13" ht="3.75" customHeight="1" x14ac:dyDescent="0.2">
      <c r="A2" s="158"/>
      <c r="B2" s="158"/>
      <c r="C2" s="158"/>
      <c r="D2" s="158"/>
      <c r="E2" s="158"/>
      <c r="F2" s="158"/>
      <c r="G2" s="158"/>
      <c r="H2" s="158"/>
      <c r="I2" s="158"/>
      <c r="J2" s="158"/>
    </row>
    <row r="3" spans="1:13" ht="13.5" customHeight="1" x14ac:dyDescent="0.2">
      <c r="A3" s="159" t="s">
        <v>980</v>
      </c>
      <c r="B3" s="160"/>
      <c r="C3" s="160"/>
      <c r="D3" s="160"/>
      <c r="E3" s="160"/>
      <c r="F3" s="160"/>
      <c r="G3" s="161"/>
      <c r="H3" s="162"/>
      <c r="I3" s="162"/>
      <c r="J3" s="162"/>
    </row>
    <row r="4" spans="1:13" ht="13.5" customHeight="1" x14ac:dyDescent="0.25">
      <c r="A4" s="163" t="s">
        <v>378</v>
      </c>
      <c r="B4" s="163"/>
      <c r="C4" s="163"/>
      <c r="D4" s="163"/>
      <c r="E4" s="163"/>
      <c r="F4" s="163"/>
      <c r="G4" s="163"/>
      <c r="H4" s="164"/>
      <c r="I4" s="164"/>
      <c r="J4" s="164"/>
    </row>
    <row r="5" spans="1:13" s="1" customFormat="1" ht="12" customHeight="1" x14ac:dyDescent="0.2">
      <c r="A5" s="201" t="s">
        <v>845</v>
      </c>
      <c r="B5" s="201"/>
      <c r="C5" s="201"/>
      <c r="D5" s="201"/>
      <c r="E5" s="201"/>
      <c r="F5" s="218"/>
      <c r="G5" s="185" t="s">
        <v>273</v>
      </c>
      <c r="H5" s="185"/>
      <c r="I5" s="185"/>
      <c r="J5" s="185"/>
      <c r="K5" s="185"/>
      <c r="L5" s="185"/>
      <c r="M5" s="185"/>
    </row>
    <row r="6" spans="1:13" s="1" customFormat="1" ht="12" customHeight="1" x14ac:dyDescent="0.2">
      <c r="A6" s="145"/>
      <c r="B6" s="145" t="s">
        <v>987</v>
      </c>
      <c r="C6" s="145" t="s">
        <v>985</v>
      </c>
      <c r="D6" s="145"/>
      <c r="E6" s="145" t="s">
        <v>399</v>
      </c>
      <c r="F6" s="195"/>
      <c r="G6" s="142"/>
      <c r="H6" s="142"/>
      <c r="I6" s="142"/>
      <c r="J6" s="142" t="s">
        <v>987</v>
      </c>
      <c r="K6" s="142"/>
      <c r="L6" s="142" t="s">
        <v>399</v>
      </c>
      <c r="M6" s="142" t="s">
        <v>985</v>
      </c>
    </row>
    <row r="7" spans="1:13" s="1" customFormat="1" ht="12" customHeight="1" x14ac:dyDescent="0.2">
      <c r="A7" s="116" t="s">
        <v>394</v>
      </c>
      <c r="B7" s="65" t="s">
        <v>12</v>
      </c>
      <c r="C7" s="73">
        <v>61.9</v>
      </c>
      <c r="D7" s="73">
        <f t="shared" ref="D7:D11" si="0">C7*30%+C7</f>
        <v>80.47</v>
      </c>
      <c r="E7" s="117">
        <f>C7*20%+C7</f>
        <v>74.28</v>
      </c>
      <c r="F7" s="195"/>
      <c r="G7" s="219" t="s">
        <v>82</v>
      </c>
      <c r="H7" s="219"/>
      <c r="I7" s="219"/>
      <c r="J7" s="65" t="s">
        <v>12</v>
      </c>
      <c r="K7" s="118">
        <v>2865</v>
      </c>
      <c r="L7" s="137">
        <f t="shared" ref="L7:L9" si="1">K7*30%+K7</f>
        <v>3724.5</v>
      </c>
      <c r="M7" s="73">
        <f>K7*20%+K7</f>
        <v>3438</v>
      </c>
    </row>
    <row r="8" spans="1:13" s="1" customFormat="1" ht="12" customHeight="1" x14ac:dyDescent="0.2">
      <c r="A8" s="116" t="s">
        <v>846</v>
      </c>
      <c r="B8" s="65" t="s">
        <v>408</v>
      </c>
      <c r="C8" s="73">
        <v>34.39</v>
      </c>
      <c r="D8" s="73">
        <f t="shared" si="0"/>
        <v>44.707000000000001</v>
      </c>
      <c r="E8" s="117">
        <f t="shared" ref="E8:E11" si="2">C8*20%+C8</f>
        <v>41.268000000000001</v>
      </c>
      <c r="F8" s="195"/>
      <c r="G8" s="219" t="s">
        <v>100</v>
      </c>
      <c r="H8" s="219"/>
      <c r="I8" s="219"/>
      <c r="J8" s="65" t="s">
        <v>12</v>
      </c>
      <c r="K8" s="118">
        <v>3138</v>
      </c>
      <c r="L8" s="137">
        <f t="shared" si="1"/>
        <v>4079.4</v>
      </c>
      <c r="M8" s="73">
        <f t="shared" ref="M8:M36" si="3">K8*20%+K8</f>
        <v>3765.6</v>
      </c>
    </row>
    <row r="9" spans="1:13" s="1" customFormat="1" ht="12" customHeight="1" x14ac:dyDescent="0.2">
      <c r="A9" s="116" t="s">
        <v>847</v>
      </c>
      <c r="B9" s="65" t="s">
        <v>408</v>
      </c>
      <c r="C9" s="73">
        <v>39.659999999999997</v>
      </c>
      <c r="D9" s="73">
        <f t="shared" si="0"/>
        <v>51.557999999999993</v>
      </c>
      <c r="E9" s="117">
        <f t="shared" si="2"/>
        <v>47.591999999999999</v>
      </c>
      <c r="F9" s="195"/>
      <c r="G9" s="219" t="s">
        <v>83</v>
      </c>
      <c r="H9" s="219"/>
      <c r="I9" s="219"/>
      <c r="J9" s="65" t="s">
        <v>12</v>
      </c>
      <c r="K9" s="118">
        <v>15128</v>
      </c>
      <c r="L9" s="137">
        <f t="shared" si="1"/>
        <v>19666.400000000001</v>
      </c>
      <c r="M9" s="73">
        <f t="shared" si="3"/>
        <v>18153.599999999999</v>
      </c>
    </row>
    <row r="10" spans="1:13" s="1" customFormat="1" ht="12" customHeight="1" x14ac:dyDescent="0.2">
      <c r="A10" s="116" t="s">
        <v>848</v>
      </c>
      <c r="B10" s="65" t="s">
        <v>408</v>
      </c>
      <c r="C10" s="73">
        <v>43.9</v>
      </c>
      <c r="D10" s="73">
        <f t="shared" si="0"/>
        <v>57.07</v>
      </c>
      <c r="E10" s="117">
        <f t="shared" si="2"/>
        <v>52.68</v>
      </c>
      <c r="F10" s="195"/>
      <c r="G10" s="185" t="s">
        <v>60</v>
      </c>
      <c r="H10" s="185"/>
      <c r="I10" s="185"/>
      <c r="J10" s="185"/>
      <c r="K10" s="185"/>
      <c r="L10" s="185"/>
      <c r="M10" s="185"/>
    </row>
    <row r="11" spans="1:13" s="1" customFormat="1" ht="12" customHeight="1" x14ac:dyDescent="0.2">
      <c r="A11" s="116" t="s">
        <v>849</v>
      </c>
      <c r="B11" s="65" t="s">
        <v>408</v>
      </c>
      <c r="C11" s="73">
        <v>46.74</v>
      </c>
      <c r="D11" s="73">
        <f t="shared" si="0"/>
        <v>60.762</v>
      </c>
      <c r="E11" s="117">
        <f t="shared" si="2"/>
        <v>56.088000000000001</v>
      </c>
      <c r="F11" s="195"/>
      <c r="G11" s="211" t="s">
        <v>850</v>
      </c>
      <c r="H11" s="211"/>
      <c r="I11" s="211"/>
      <c r="J11" s="89" t="s">
        <v>12</v>
      </c>
      <c r="K11" s="96">
        <v>199.2</v>
      </c>
      <c r="L11" s="137">
        <f t="shared" ref="L11:L12" si="4">K11*30%+K11</f>
        <v>258.95999999999998</v>
      </c>
      <c r="M11" s="73">
        <f t="shared" si="3"/>
        <v>239.04</v>
      </c>
    </row>
    <row r="12" spans="1:13" s="1" customFormat="1" ht="12" customHeight="1" x14ac:dyDescent="0.2">
      <c r="A12" s="201" t="s">
        <v>851</v>
      </c>
      <c r="B12" s="201"/>
      <c r="C12" s="201"/>
      <c r="D12" s="201"/>
      <c r="E12" s="201"/>
      <c r="F12" s="195"/>
      <c r="G12" s="211" t="s">
        <v>852</v>
      </c>
      <c r="H12" s="211"/>
      <c r="I12" s="211"/>
      <c r="J12" s="89" t="s">
        <v>12</v>
      </c>
      <c r="K12" s="96">
        <v>743.9</v>
      </c>
      <c r="L12" s="137">
        <f t="shared" si="4"/>
        <v>967.06999999999994</v>
      </c>
      <c r="M12" s="73">
        <f t="shared" si="3"/>
        <v>892.68</v>
      </c>
    </row>
    <row r="13" spans="1:13" s="1" customFormat="1" ht="12" customHeight="1" x14ac:dyDescent="0.2">
      <c r="A13" s="92" t="s">
        <v>853</v>
      </c>
      <c r="B13" s="89" t="s">
        <v>12</v>
      </c>
      <c r="C13" s="216" t="s">
        <v>844</v>
      </c>
      <c r="D13" s="216"/>
      <c r="E13" s="217"/>
      <c r="F13" s="195"/>
      <c r="G13" s="185" t="s">
        <v>60</v>
      </c>
      <c r="H13" s="185"/>
      <c r="I13" s="185"/>
      <c r="J13" s="185"/>
      <c r="K13" s="185"/>
      <c r="L13" s="185"/>
      <c r="M13" s="185"/>
    </row>
    <row r="14" spans="1:13" s="1" customFormat="1" ht="12" customHeight="1" x14ac:dyDescent="0.2">
      <c r="A14" s="92" t="s">
        <v>854</v>
      </c>
      <c r="B14" s="89" t="s">
        <v>12</v>
      </c>
      <c r="C14" s="216" t="s">
        <v>844</v>
      </c>
      <c r="D14" s="216"/>
      <c r="E14" s="217"/>
      <c r="F14" s="195"/>
      <c r="G14" s="208" t="s">
        <v>61</v>
      </c>
      <c r="H14" s="208"/>
      <c r="I14" s="208"/>
      <c r="J14" s="89" t="s">
        <v>12</v>
      </c>
      <c r="K14" s="56">
        <v>2932</v>
      </c>
      <c r="L14" s="137">
        <f t="shared" ref="L14:L38" si="5">K14*30%+K14</f>
        <v>3811.6</v>
      </c>
      <c r="M14" s="73">
        <f t="shared" si="3"/>
        <v>3518.4</v>
      </c>
    </row>
    <row r="15" spans="1:13" s="1" customFormat="1" ht="12" customHeight="1" x14ac:dyDescent="0.2">
      <c r="A15" s="215" t="s">
        <v>59</v>
      </c>
      <c r="B15" s="215"/>
      <c r="C15" s="215"/>
      <c r="D15" s="215"/>
      <c r="E15" s="215"/>
      <c r="F15" s="195"/>
      <c r="G15" s="208" t="s">
        <v>62</v>
      </c>
      <c r="H15" s="208"/>
      <c r="I15" s="208"/>
      <c r="J15" s="89" t="s">
        <v>12</v>
      </c>
      <c r="K15" s="56">
        <v>3062</v>
      </c>
      <c r="L15" s="137">
        <f t="shared" si="5"/>
        <v>3980.6</v>
      </c>
      <c r="M15" s="73">
        <f t="shared" si="3"/>
        <v>3674.4</v>
      </c>
    </row>
    <row r="16" spans="1:13" s="1" customFormat="1" ht="12" customHeight="1" x14ac:dyDescent="0.2">
      <c r="A16" s="92" t="s">
        <v>855</v>
      </c>
      <c r="B16" s="97" t="s">
        <v>57</v>
      </c>
      <c r="C16" s="73">
        <v>7461</v>
      </c>
      <c r="D16" s="73">
        <f t="shared" ref="D16:D56" si="6">C16*30%+C16</f>
        <v>9699.2999999999993</v>
      </c>
      <c r="E16" s="117">
        <f t="shared" ref="E16:E60" si="7">C16*20%+C16</f>
        <v>8953.2000000000007</v>
      </c>
      <c r="F16" s="195"/>
      <c r="G16" s="208" t="s">
        <v>856</v>
      </c>
      <c r="H16" s="208"/>
      <c r="I16" s="208"/>
      <c r="J16" s="89" t="s">
        <v>12</v>
      </c>
      <c r="K16" s="56">
        <v>16033</v>
      </c>
      <c r="L16" s="137">
        <f t="shared" si="5"/>
        <v>20842.900000000001</v>
      </c>
      <c r="M16" s="73">
        <f t="shared" si="3"/>
        <v>19239.599999999999</v>
      </c>
    </row>
    <row r="17" spans="1:13" s="1" customFormat="1" ht="12" customHeight="1" x14ac:dyDescent="0.2">
      <c r="A17" s="92" t="s">
        <v>857</v>
      </c>
      <c r="B17" s="97" t="s">
        <v>57</v>
      </c>
      <c r="C17" s="73">
        <v>6908</v>
      </c>
      <c r="D17" s="73">
        <f t="shared" si="6"/>
        <v>8980.4</v>
      </c>
      <c r="E17" s="117">
        <f t="shared" si="7"/>
        <v>8289.6</v>
      </c>
      <c r="F17" s="195"/>
      <c r="G17" s="208" t="s">
        <v>858</v>
      </c>
      <c r="H17" s="208"/>
      <c r="I17" s="208"/>
      <c r="J17" s="89" t="s">
        <v>12</v>
      </c>
      <c r="K17" s="56">
        <v>17911</v>
      </c>
      <c r="L17" s="137">
        <f t="shared" si="5"/>
        <v>23284.3</v>
      </c>
      <c r="M17" s="73">
        <f t="shared" si="3"/>
        <v>21493.200000000001</v>
      </c>
    </row>
    <row r="18" spans="1:13" s="1" customFormat="1" ht="12" customHeight="1" x14ac:dyDescent="0.2">
      <c r="A18" s="92" t="s">
        <v>859</v>
      </c>
      <c r="B18" s="97" t="s">
        <v>57</v>
      </c>
      <c r="C18" s="73">
        <v>8206</v>
      </c>
      <c r="D18" s="73">
        <f t="shared" si="6"/>
        <v>10667.8</v>
      </c>
      <c r="E18" s="117">
        <f t="shared" si="7"/>
        <v>9847.2000000000007</v>
      </c>
      <c r="F18" s="195"/>
      <c r="G18" s="208" t="s">
        <v>14</v>
      </c>
      <c r="H18" s="208"/>
      <c r="I18" s="208"/>
      <c r="J18" s="89" t="s">
        <v>12</v>
      </c>
      <c r="K18" s="56">
        <v>1969</v>
      </c>
      <c r="L18" s="137">
        <f t="shared" si="5"/>
        <v>2559.6999999999998</v>
      </c>
      <c r="M18" s="73">
        <f t="shared" si="3"/>
        <v>2362.8000000000002</v>
      </c>
    </row>
    <row r="19" spans="1:13" s="1" customFormat="1" ht="12" customHeight="1" x14ac:dyDescent="0.2">
      <c r="A19" s="92" t="s">
        <v>860</v>
      </c>
      <c r="B19" s="97" t="s">
        <v>57</v>
      </c>
      <c r="C19" s="73">
        <v>7570</v>
      </c>
      <c r="D19" s="73">
        <f t="shared" si="6"/>
        <v>9841</v>
      </c>
      <c r="E19" s="117">
        <f t="shared" si="7"/>
        <v>9084</v>
      </c>
      <c r="F19" s="195"/>
      <c r="G19" s="208" t="s">
        <v>402</v>
      </c>
      <c r="H19" s="208"/>
      <c r="I19" s="208"/>
      <c r="J19" s="89" t="s">
        <v>12</v>
      </c>
      <c r="K19" s="56">
        <v>625</v>
      </c>
      <c r="L19" s="137">
        <f t="shared" si="5"/>
        <v>812.5</v>
      </c>
      <c r="M19" s="73">
        <f t="shared" si="3"/>
        <v>750</v>
      </c>
    </row>
    <row r="20" spans="1:13" s="1" customFormat="1" ht="12" customHeight="1" x14ac:dyDescent="0.2">
      <c r="A20" s="92" t="s">
        <v>861</v>
      </c>
      <c r="B20" s="97" t="s">
        <v>57</v>
      </c>
      <c r="C20" s="73">
        <v>9621</v>
      </c>
      <c r="D20" s="73">
        <f t="shared" si="6"/>
        <v>12507.3</v>
      </c>
      <c r="E20" s="117">
        <f t="shared" si="7"/>
        <v>11545.2</v>
      </c>
      <c r="F20" s="195"/>
      <c r="G20" s="208" t="s">
        <v>288</v>
      </c>
      <c r="H20" s="208"/>
      <c r="I20" s="208"/>
      <c r="J20" s="89" t="s">
        <v>12</v>
      </c>
      <c r="K20" s="56">
        <v>823</v>
      </c>
      <c r="L20" s="137">
        <f t="shared" si="5"/>
        <v>1069.9000000000001</v>
      </c>
      <c r="M20" s="73">
        <f t="shared" si="3"/>
        <v>987.6</v>
      </c>
    </row>
    <row r="21" spans="1:13" s="1" customFormat="1" ht="12" customHeight="1" x14ac:dyDescent="0.2">
      <c r="A21" s="92" t="s">
        <v>862</v>
      </c>
      <c r="B21" s="97" t="s">
        <v>57</v>
      </c>
      <c r="C21" s="73">
        <v>9371</v>
      </c>
      <c r="D21" s="73">
        <f t="shared" si="6"/>
        <v>12182.3</v>
      </c>
      <c r="E21" s="117">
        <f t="shared" si="7"/>
        <v>11245.2</v>
      </c>
      <c r="F21" s="195"/>
      <c r="G21" s="208" t="s">
        <v>42</v>
      </c>
      <c r="H21" s="208"/>
      <c r="I21" s="208"/>
      <c r="J21" s="89" t="s">
        <v>12</v>
      </c>
      <c r="K21" s="56">
        <v>1141</v>
      </c>
      <c r="L21" s="137">
        <f t="shared" si="5"/>
        <v>1483.3</v>
      </c>
      <c r="M21" s="73">
        <f t="shared" si="3"/>
        <v>1369.2</v>
      </c>
    </row>
    <row r="22" spans="1:13" s="1" customFormat="1" ht="12" customHeight="1" x14ac:dyDescent="0.2">
      <c r="A22" s="92" t="s">
        <v>863</v>
      </c>
      <c r="B22" s="97" t="s">
        <v>57</v>
      </c>
      <c r="C22" s="73">
        <v>4457</v>
      </c>
      <c r="D22" s="73">
        <f t="shared" si="6"/>
        <v>5794.1</v>
      </c>
      <c r="E22" s="117">
        <f t="shared" si="7"/>
        <v>5348.4</v>
      </c>
      <c r="F22" s="195"/>
      <c r="G22" s="208" t="s">
        <v>13</v>
      </c>
      <c r="H22" s="208"/>
      <c r="I22" s="208"/>
      <c r="J22" s="89" t="s">
        <v>12</v>
      </c>
      <c r="K22" s="56">
        <v>1327</v>
      </c>
      <c r="L22" s="137">
        <f t="shared" si="5"/>
        <v>1725.1</v>
      </c>
      <c r="M22" s="73">
        <f t="shared" si="3"/>
        <v>1592.4</v>
      </c>
    </row>
    <row r="23" spans="1:13" s="1" customFormat="1" ht="12" customHeight="1" x14ac:dyDescent="0.2">
      <c r="A23" s="92" t="s">
        <v>864</v>
      </c>
      <c r="B23" s="97" t="s">
        <v>57</v>
      </c>
      <c r="C23" s="73">
        <v>3990</v>
      </c>
      <c r="D23" s="73">
        <f t="shared" si="6"/>
        <v>5187</v>
      </c>
      <c r="E23" s="117">
        <f t="shared" si="7"/>
        <v>4788</v>
      </c>
      <c r="F23" s="195"/>
      <c r="G23" s="208" t="s">
        <v>403</v>
      </c>
      <c r="H23" s="208"/>
      <c r="I23" s="208"/>
      <c r="J23" s="89" t="s">
        <v>12</v>
      </c>
      <c r="K23" s="56">
        <v>3280</v>
      </c>
      <c r="L23" s="137">
        <f t="shared" si="5"/>
        <v>4264</v>
      </c>
      <c r="M23" s="73">
        <f t="shared" si="3"/>
        <v>3936</v>
      </c>
    </row>
    <row r="24" spans="1:13" s="1" customFormat="1" ht="12" customHeight="1" x14ac:dyDescent="0.2">
      <c r="A24" s="92" t="s">
        <v>865</v>
      </c>
      <c r="B24" s="97" t="s">
        <v>57</v>
      </c>
      <c r="C24" s="73">
        <v>4427</v>
      </c>
      <c r="D24" s="73">
        <f t="shared" si="6"/>
        <v>5755.1</v>
      </c>
      <c r="E24" s="117">
        <f t="shared" si="7"/>
        <v>5312.4</v>
      </c>
      <c r="F24" s="195"/>
      <c r="G24" s="208" t="s">
        <v>15</v>
      </c>
      <c r="H24" s="208"/>
      <c r="I24" s="208"/>
      <c r="J24" s="89" t="s">
        <v>12</v>
      </c>
      <c r="K24" s="56">
        <v>5258</v>
      </c>
      <c r="L24" s="137">
        <f t="shared" si="5"/>
        <v>6835.4</v>
      </c>
      <c r="M24" s="73">
        <f t="shared" si="3"/>
        <v>6309.6</v>
      </c>
    </row>
    <row r="25" spans="1:13" s="1" customFormat="1" ht="12" customHeight="1" x14ac:dyDescent="0.2">
      <c r="A25" s="92" t="s">
        <v>866</v>
      </c>
      <c r="B25" s="97" t="s">
        <v>57</v>
      </c>
      <c r="C25" s="73">
        <v>4028</v>
      </c>
      <c r="D25" s="73">
        <f t="shared" si="6"/>
        <v>5236.3999999999996</v>
      </c>
      <c r="E25" s="117">
        <f t="shared" si="7"/>
        <v>4833.6000000000004</v>
      </c>
      <c r="F25" s="195"/>
      <c r="G25" s="208" t="s">
        <v>139</v>
      </c>
      <c r="H25" s="208"/>
      <c r="I25" s="208"/>
      <c r="J25" s="89" t="s">
        <v>12</v>
      </c>
      <c r="K25" s="56">
        <v>137</v>
      </c>
      <c r="L25" s="137">
        <f t="shared" si="5"/>
        <v>178.1</v>
      </c>
      <c r="M25" s="73">
        <f t="shared" si="3"/>
        <v>164.4</v>
      </c>
    </row>
    <row r="26" spans="1:13" s="1" customFormat="1" ht="12" customHeight="1" x14ac:dyDescent="0.2">
      <c r="A26" s="92" t="s">
        <v>867</v>
      </c>
      <c r="B26" s="97" t="s">
        <v>57</v>
      </c>
      <c r="C26" s="73">
        <v>15858</v>
      </c>
      <c r="D26" s="73">
        <f t="shared" si="6"/>
        <v>20615.400000000001</v>
      </c>
      <c r="E26" s="117">
        <f t="shared" si="7"/>
        <v>19029.599999999999</v>
      </c>
      <c r="F26" s="195"/>
      <c r="G26" s="208" t="s">
        <v>140</v>
      </c>
      <c r="H26" s="208"/>
      <c r="I26" s="208"/>
      <c r="J26" s="89" t="s">
        <v>12</v>
      </c>
      <c r="K26" s="56">
        <v>233</v>
      </c>
      <c r="L26" s="137">
        <f t="shared" si="5"/>
        <v>302.89999999999998</v>
      </c>
      <c r="M26" s="73">
        <f t="shared" si="3"/>
        <v>279.60000000000002</v>
      </c>
    </row>
    <row r="27" spans="1:13" s="1" customFormat="1" ht="12" customHeight="1" x14ac:dyDescent="0.2">
      <c r="A27" s="92" t="s">
        <v>868</v>
      </c>
      <c r="B27" s="97" t="s">
        <v>57</v>
      </c>
      <c r="C27" s="73">
        <v>16254</v>
      </c>
      <c r="D27" s="73">
        <f t="shared" si="6"/>
        <v>21130.2</v>
      </c>
      <c r="E27" s="117">
        <f t="shared" si="7"/>
        <v>19504.8</v>
      </c>
      <c r="F27" s="195"/>
      <c r="G27" s="208" t="s">
        <v>63</v>
      </c>
      <c r="H27" s="208"/>
      <c r="I27" s="208"/>
      <c r="J27" s="89" t="s">
        <v>12</v>
      </c>
      <c r="K27" s="56">
        <v>4024</v>
      </c>
      <c r="L27" s="137">
        <f t="shared" si="5"/>
        <v>5231.2</v>
      </c>
      <c r="M27" s="73">
        <f t="shared" si="3"/>
        <v>4828.8</v>
      </c>
    </row>
    <row r="28" spans="1:13" s="1" customFormat="1" ht="12" customHeight="1" x14ac:dyDescent="0.2">
      <c r="A28" s="92" t="s">
        <v>869</v>
      </c>
      <c r="B28" s="97" t="s">
        <v>57</v>
      </c>
      <c r="C28" s="73">
        <v>16656</v>
      </c>
      <c r="D28" s="73">
        <f t="shared" si="6"/>
        <v>21652.799999999999</v>
      </c>
      <c r="E28" s="117">
        <f t="shared" si="7"/>
        <v>19987.2</v>
      </c>
      <c r="F28" s="195"/>
      <c r="G28" s="208" t="s">
        <v>64</v>
      </c>
      <c r="H28" s="208"/>
      <c r="I28" s="208"/>
      <c r="J28" s="89" t="s">
        <v>12</v>
      </c>
      <c r="K28" s="56">
        <v>4661</v>
      </c>
      <c r="L28" s="137">
        <f t="shared" si="5"/>
        <v>6059.3</v>
      </c>
      <c r="M28" s="73">
        <f t="shared" si="3"/>
        <v>5593.2</v>
      </c>
    </row>
    <row r="29" spans="1:13" s="1" customFormat="1" ht="12" customHeight="1" x14ac:dyDescent="0.2">
      <c r="A29" s="92" t="s">
        <v>870</v>
      </c>
      <c r="B29" s="97" t="s">
        <v>57</v>
      </c>
      <c r="C29" s="73">
        <v>41735</v>
      </c>
      <c r="D29" s="73">
        <f t="shared" si="6"/>
        <v>54255.5</v>
      </c>
      <c r="E29" s="117">
        <f t="shared" si="7"/>
        <v>50082</v>
      </c>
      <c r="F29" s="195"/>
      <c r="G29" s="208" t="s">
        <v>81</v>
      </c>
      <c r="H29" s="208"/>
      <c r="I29" s="208"/>
      <c r="J29" s="89" t="s">
        <v>12</v>
      </c>
      <c r="K29" s="56">
        <v>6115</v>
      </c>
      <c r="L29" s="137">
        <f t="shared" si="5"/>
        <v>7949.5</v>
      </c>
      <c r="M29" s="73">
        <f t="shared" si="3"/>
        <v>7338</v>
      </c>
    </row>
    <row r="30" spans="1:13" s="1" customFormat="1" ht="12" customHeight="1" x14ac:dyDescent="0.2">
      <c r="A30" s="92" t="s">
        <v>871</v>
      </c>
      <c r="B30" s="97" t="s">
        <v>57</v>
      </c>
      <c r="C30" s="73">
        <v>42737</v>
      </c>
      <c r="D30" s="73">
        <f t="shared" si="6"/>
        <v>55558.1</v>
      </c>
      <c r="E30" s="117">
        <f t="shared" si="7"/>
        <v>51284.4</v>
      </c>
      <c r="F30" s="195"/>
      <c r="G30" s="208" t="s">
        <v>391</v>
      </c>
      <c r="H30" s="208"/>
      <c r="I30" s="208"/>
      <c r="J30" s="89" t="s">
        <v>12</v>
      </c>
      <c r="K30" s="56">
        <v>969</v>
      </c>
      <c r="L30" s="137">
        <f t="shared" si="5"/>
        <v>1259.7</v>
      </c>
      <c r="M30" s="73">
        <f t="shared" si="3"/>
        <v>1162.8</v>
      </c>
    </row>
    <row r="31" spans="1:13" s="1" customFormat="1" ht="12" customHeight="1" x14ac:dyDescent="0.2">
      <c r="A31" s="92" t="s">
        <v>872</v>
      </c>
      <c r="B31" s="97" t="s">
        <v>57</v>
      </c>
      <c r="C31" s="73">
        <v>44141</v>
      </c>
      <c r="D31" s="73">
        <f t="shared" si="6"/>
        <v>57383.3</v>
      </c>
      <c r="E31" s="117">
        <f t="shared" si="7"/>
        <v>52969.2</v>
      </c>
      <c r="F31" s="195"/>
      <c r="G31" s="208" t="s">
        <v>329</v>
      </c>
      <c r="H31" s="208"/>
      <c r="I31" s="208"/>
      <c r="J31" s="89" t="s">
        <v>12</v>
      </c>
      <c r="K31" s="56">
        <v>1019</v>
      </c>
      <c r="L31" s="137">
        <f t="shared" si="5"/>
        <v>1324.7</v>
      </c>
      <c r="M31" s="73">
        <f t="shared" si="3"/>
        <v>1222.8</v>
      </c>
    </row>
    <row r="32" spans="1:13" ht="12" customHeight="1" x14ac:dyDescent="0.2">
      <c r="A32" s="92" t="s">
        <v>324</v>
      </c>
      <c r="B32" s="97" t="s">
        <v>57</v>
      </c>
      <c r="C32" s="73">
        <v>1997</v>
      </c>
      <c r="D32" s="73">
        <f t="shared" si="6"/>
        <v>2596.1</v>
      </c>
      <c r="E32" s="117">
        <f t="shared" si="7"/>
        <v>2396.4</v>
      </c>
      <c r="F32" s="195"/>
      <c r="G32" s="208" t="s">
        <v>65</v>
      </c>
      <c r="H32" s="208"/>
      <c r="I32" s="208"/>
      <c r="J32" s="89" t="s">
        <v>12</v>
      </c>
      <c r="K32" s="56">
        <v>1534</v>
      </c>
      <c r="L32" s="137">
        <f t="shared" si="5"/>
        <v>1994.2</v>
      </c>
      <c r="M32" s="73">
        <f t="shared" si="3"/>
        <v>1840.8</v>
      </c>
    </row>
    <row r="33" spans="1:13" ht="12" customHeight="1" x14ac:dyDescent="0.2">
      <c r="A33" s="92" t="s">
        <v>325</v>
      </c>
      <c r="B33" s="97" t="s">
        <v>57</v>
      </c>
      <c r="C33" s="73">
        <v>3384</v>
      </c>
      <c r="D33" s="73">
        <f t="shared" si="6"/>
        <v>4399.2</v>
      </c>
      <c r="E33" s="117">
        <f t="shared" si="7"/>
        <v>4060.8</v>
      </c>
      <c r="F33" s="195"/>
      <c r="G33" s="208" t="s">
        <v>873</v>
      </c>
      <c r="H33" s="208"/>
      <c r="I33" s="208"/>
      <c r="J33" s="89" t="s">
        <v>12</v>
      </c>
      <c r="K33" s="56">
        <v>4435</v>
      </c>
      <c r="L33" s="137">
        <f t="shared" si="5"/>
        <v>5765.5</v>
      </c>
      <c r="M33" s="73">
        <f t="shared" si="3"/>
        <v>5322</v>
      </c>
    </row>
    <row r="34" spans="1:13" ht="12" customHeight="1" x14ac:dyDescent="0.2">
      <c r="A34" s="92" t="s">
        <v>326</v>
      </c>
      <c r="B34" s="89" t="s">
        <v>12</v>
      </c>
      <c r="C34" s="73">
        <v>2047</v>
      </c>
      <c r="D34" s="73">
        <f t="shared" si="6"/>
        <v>2661.1</v>
      </c>
      <c r="E34" s="117">
        <f t="shared" si="7"/>
        <v>2456.4</v>
      </c>
      <c r="F34" s="195"/>
      <c r="G34" s="208" t="s">
        <v>146</v>
      </c>
      <c r="H34" s="208"/>
      <c r="I34" s="208"/>
      <c r="J34" s="89" t="s">
        <v>12</v>
      </c>
      <c r="K34" s="56">
        <v>7756</v>
      </c>
      <c r="L34" s="137">
        <f t="shared" si="5"/>
        <v>10082.799999999999</v>
      </c>
      <c r="M34" s="73">
        <f t="shared" si="3"/>
        <v>9307.2000000000007</v>
      </c>
    </row>
    <row r="35" spans="1:13" ht="12" customHeight="1" x14ac:dyDescent="0.2">
      <c r="A35" s="92" t="s">
        <v>874</v>
      </c>
      <c r="B35" s="89" t="s">
        <v>12</v>
      </c>
      <c r="C35" s="73">
        <v>349</v>
      </c>
      <c r="D35" s="73">
        <f t="shared" si="6"/>
        <v>453.7</v>
      </c>
      <c r="E35" s="117">
        <f t="shared" si="7"/>
        <v>418.8</v>
      </c>
      <c r="F35" s="195"/>
      <c r="G35" s="208" t="s">
        <v>147</v>
      </c>
      <c r="H35" s="208"/>
      <c r="I35" s="208"/>
      <c r="J35" s="89" t="s">
        <v>12</v>
      </c>
      <c r="K35" s="56">
        <v>10261</v>
      </c>
      <c r="L35" s="137">
        <f t="shared" si="5"/>
        <v>13339.3</v>
      </c>
      <c r="M35" s="73">
        <f t="shared" si="3"/>
        <v>12313.2</v>
      </c>
    </row>
    <row r="36" spans="1:13" ht="12" customHeight="1" x14ac:dyDescent="0.2">
      <c r="A36" s="92" t="s">
        <v>875</v>
      </c>
      <c r="B36" s="89" t="s">
        <v>12</v>
      </c>
      <c r="C36" s="73">
        <v>249</v>
      </c>
      <c r="D36" s="73">
        <f t="shared" si="6"/>
        <v>323.7</v>
      </c>
      <c r="E36" s="117">
        <f t="shared" si="7"/>
        <v>298.8</v>
      </c>
      <c r="F36" s="195"/>
      <c r="G36" s="208" t="s">
        <v>330</v>
      </c>
      <c r="H36" s="208"/>
      <c r="I36" s="208"/>
      <c r="J36" s="89" t="s">
        <v>12</v>
      </c>
      <c r="K36" s="56">
        <v>11064</v>
      </c>
      <c r="L36" s="137">
        <f t="shared" si="5"/>
        <v>14383.2</v>
      </c>
      <c r="M36" s="73">
        <f t="shared" si="3"/>
        <v>13276.8</v>
      </c>
    </row>
    <row r="37" spans="1:13" ht="12" customHeight="1" x14ac:dyDescent="0.2">
      <c r="A37" s="92" t="s">
        <v>412</v>
      </c>
      <c r="B37" s="98" t="s">
        <v>58</v>
      </c>
      <c r="C37" s="73">
        <v>670</v>
      </c>
      <c r="D37" s="73">
        <f t="shared" si="6"/>
        <v>871</v>
      </c>
      <c r="E37" s="117">
        <f t="shared" si="7"/>
        <v>804</v>
      </c>
      <c r="F37" s="195"/>
      <c r="G37" s="212" t="s">
        <v>876</v>
      </c>
      <c r="H37" s="212"/>
      <c r="I37" s="212"/>
      <c r="J37" s="213" t="s">
        <v>12</v>
      </c>
      <c r="K37" s="214">
        <v>0</v>
      </c>
      <c r="L37" s="137">
        <f t="shared" si="5"/>
        <v>0</v>
      </c>
      <c r="M37" s="73">
        <f>K37/0.99</f>
        <v>0</v>
      </c>
    </row>
    <row r="38" spans="1:13" ht="12" customHeight="1" x14ac:dyDescent="0.2">
      <c r="A38" s="92" t="s">
        <v>877</v>
      </c>
      <c r="B38" s="98" t="s">
        <v>58</v>
      </c>
      <c r="C38" s="73">
        <v>750</v>
      </c>
      <c r="D38" s="73">
        <f t="shared" si="6"/>
        <v>975</v>
      </c>
      <c r="E38" s="117">
        <f t="shared" si="7"/>
        <v>900</v>
      </c>
      <c r="F38" s="195"/>
      <c r="G38" s="212"/>
      <c r="H38" s="212"/>
      <c r="I38" s="212"/>
      <c r="J38" s="213"/>
      <c r="K38" s="213"/>
      <c r="L38" s="137">
        <f t="shared" si="5"/>
        <v>0</v>
      </c>
      <c r="M38" s="73"/>
    </row>
    <row r="39" spans="1:13" ht="12" customHeight="1" x14ac:dyDescent="0.2">
      <c r="A39" s="99" t="s">
        <v>878</v>
      </c>
      <c r="B39" s="98" t="s">
        <v>58</v>
      </c>
      <c r="C39" s="73">
        <v>1911</v>
      </c>
      <c r="D39" s="73">
        <f t="shared" si="6"/>
        <v>2484.3000000000002</v>
      </c>
      <c r="E39" s="117">
        <f t="shared" si="7"/>
        <v>2293.1999999999998</v>
      </c>
      <c r="F39" s="195"/>
      <c r="G39" s="185" t="s">
        <v>879</v>
      </c>
      <c r="H39" s="185"/>
      <c r="I39" s="185"/>
      <c r="J39" s="185"/>
      <c r="K39" s="185"/>
      <c r="L39" s="185"/>
      <c r="M39" s="185"/>
    </row>
    <row r="40" spans="1:13" ht="12" customHeight="1" x14ac:dyDescent="0.2">
      <c r="A40" s="99" t="s">
        <v>880</v>
      </c>
      <c r="B40" s="89" t="s">
        <v>58</v>
      </c>
      <c r="C40" s="73">
        <v>396</v>
      </c>
      <c r="D40" s="73">
        <f t="shared" si="6"/>
        <v>514.79999999999995</v>
      </c>
      <c r="E40" s="117">
        <f t="shared" si="7"/>
        <v>475.2</v>
      </c>
      <c r="F40" s="195"/>
      <c r="G40" s="208" t="s">
        <v>179</v>
      </c>
      <c r="H40" s="208"/>
      <c r="I40" s="208"/>
      <c r="J40" s="89" t="s">
        <v>12</v>
      </c>
      <c r="K40" s="59">
        <v>298</v>
      </c>
      <c r="L40" s="137">
        <f t="shared" ref="L40:L53" si="8">K40*30%+K40</f>
        <v>387.4</v>
      </c>
      <c r="M40" s="73">
        <f t="shared" ref="M40:M58" si="9">K40*20%+K40</f>
        <v>357.6</v>
      </c>
    </row>
    <row r="41" spans="1:13" ht="12" customHeight="1" x14ac:dyDescent="0.2">
      <c r="A41" s="100" t="s">
        <v>881</v>
      </c>
      <c r="B41" s="89" t="s">
        <v>58</v>
      </c>
      <c r="C41" s="73">
        <v>233</v>
      </c>
      <c r="D41" s="73">
        <f t="shared" si="6"/>
        <v>302.89999999999998</v>
      </c>
      <c r="E41" s="117">
        <f t="shared" si="7"/>
        <v>279.60000000000002</v>
      </c>
      <c r="F41" s="195"/>
      <c r="G41" s="211" t="s">
        <v>5</v>
      </c>
      <c r="H41" s="211"/>
      <c r="I41" s="211"/>
      <c r="J41" s="89" t="s">
        <v>12</v>
      </c>
      <c r="K41" s="59">
        <v>258</v>
      </c>
      <c r="L41" s="137">
        <f t="shared" si="8"/>
        <v>335.4</v>
      </c>
      <c r="M41" s="73">
        <f t="shared" si="9"/>
        <v>309.60000000000002</v>
      </c>
    </row>
    <row r="42" spans="1:13" ht="12" customHeight="1" x14ac:dyDescent="0.2">
      <c r="A42" s="92" t="s">
        <v>882</v>
      </c>
      <c r="B42" s="89" t="s">
        <v>58</v>
      </c>
      <c r="C42" s="73">
        <v>235</v>
      </c>
      <c r="D42" s="73">
        <f t="shared" si="6"/>
        <v>305.5</v>
      </c>
      <c r="E42" s="117">
        <f t="shared" si="7"/>
        <v>282</v>
      </c>
      <c r="F42" s="195"/>
      <c r="G42" s="208" t="s">
        <v>6</v>
      </c>
      <c r="H42" s="208"/>
      <c r="I42" s="208"/>
      <c r="J42" s="89" t="s">
        <v>12</v>
      </c>
      <c r="K42" s="59">
        <v>507</v>
      </c>
      <c r="L42" s="137">
        <f t="shared" si="8"/>
        <v>659.1</v>
      </c>
      <c r="M42" s="73">
        <f t="shared" si="9"/>
        <v>608.4</v>
      </c>
    </row>
    <row r="43" spans="1:13" ht="12" customHeight="1" x14ac:dyDescent="0.2">
      <c r="A43" s="92" t="s">
        <v>73</v>
      </c>
      <c r="B43" s="89" t="s">
        <v>12</v>
      </c>
      <c r="C43" s="73">
        <v>749</v>
      </c>
      <c r="D43" s="73">
        <f t="shared" si="6"/>
        <v>973.7</v>
      </c>
      <c r="E43" s="117">
        <f t="shared" si="7"/>
        <v>898.8</v>
      </c>
      <c r="F43" s="195"/>
      <c r="G43" s="208" t="s">
        <v>883</v>
      </c>
      <c r="H43" s="208"/>
      <c r="I43" s="208"/>
      <c r="J43" s="89" t="s">
        <v>12</v>
      </c>
      <c r="K43" s="59">
        <v>352</v>
      </c>
      <c r="L43" s="137">
        <f t="shared" si="8"/>
        <v>457.6</v>
      </c>
      <c r="M43" s="73">
        <f t="shared" si="9"/>
        <v>422.4</v>
      </c>
    </row>
    <row r="44" spans="1:13" ht="12" customHeight="1" x14ac:dyDescent="0.2">
      <c r="A44" s="92" t="s">
        <v>327</v>
      </c>
      <c r="B44" s="89" t="s">
        <v>12</v>
      </c>
      <c r="C44" s="73">
        <v>1046</v>
      </c>
      <c r="D44" s="73">
        <f t="shared" si="6"/>
        <v>1359.8</v>
      </c>
      <c r="E44" s="117">
        <f t="shared" si="7"/>
        <v>1255.2</v>
      </c>
      <c r="F44" s="195"/>
      <c r="G44" s="208" t="s">
        <v>177</v>
      </c>
      <c r="H44" s="208"/>
      <c r="I44" s="208"/>
      <c r="J44" s="89" t="s">
        <v>12</v>
      </c>
      <c r="K44" s="59">
        <v>1481</v>
      </c>
      <c r="L44" s="137">
        <f t="shared" si="8"/>
        <v>1925.3</v>
      </c>
      <c r="M44" s="73">
        <f t="shared" si="9"/>
        <v>1777.2</v>
      </c>
    </row>
    <row r="45" spans="1:13" ht="12" customHeight="1" x14ac:dyDescent="0.2">
      <c r="A45" s="92" t="s">
        <v>328</v>
      </c>
      <c r="B45" s="89" t="s">
        <v>12</v>
      </c>
      <c r="C45" s="73">
        <v>216</v>
      </c>
      <c r="D45" s="73">
        <f t="shared" si="6"/>
        <v>280.8</v>
      </c>
      <c r="E45" s="117">
        <f t="shared" si="7"/>
        <v>259.2</v>
      </c>
      <c r="F45" s="195"/>
      <c r="G45" s="208" t="s">
        <v>2</v>
      </c>
      <c r="H45" s="208"/>
      <c r="I45" s="208"/>
      <c r="J45" s="89" t="s">
        <v>12</v>
      </c>
      <c r="K45" s="63">
        <v>143.19999999999999</v>
      </c>
      <c r="L45" s="137">
        <f t="shared" si="8"/>
        <v>186.15999999999997</v>
      </c>
      <c r="M45" s="73">
        <f t="shared" si="9"/>
        <v>171.83999999999997</v>
      </c>
    </row>
    <row r="46" spans="1:13" ht="12" customHeight="1" x14ac:dyDescent="0.2">
      <c r="A46" s="92" t="s">
        <v>884</v>
      </c>
      <c r="B46" s="89" t="s">
        <v>12</v>
      </c>
      <c r="C46" s="73">
        <v>138</v>
      </c>
      <c r="D46" s="73">
        <f t="shared" si="6"/>
        <v>179.4</v>
      </c>
      <c r="E46" s="117">
        <f t="shared" si="7"/>
        <v>165.6</v>
      </c>
      <c r="F46" s="195"/>
      <c r="G46" s="208" t="s">
        <v>3</v>
      </c>
      <c r="H46" s="208"/>
      <c r="I46" s="208"/>
      <c r="J46" s="89" t="s">
        <v>12</v>
      </c>
      <c r="K46" s="63">
        <v>264.3</v>
      </c>
      <c r="L46" s="137">
        <f t="shared" si="8"/>
        <v>343.59000000000003</v>
      </c>
      <c r="M46" s="73">
        <f t="shared" si="9"/>
        <v>317.16000000000003</v>
      </c>
    </row>
    <row r="47" spans="1:13" ht="12" customHeight="1" x14ac:dyDescent="0.2">
      <c r="A47" s="100" t="s">
        <v>885</v>
      </c>
      <c r="B47" s="89" t="s">
        <v>58</v>
      </c>
      <c r="C47" s="73">
        <v>788</v>
      </c>
      <c r="D47" s="73">
        <f t="shared" si="6"/>
        <v>1024.4000000000001</v>
      </c>
      <c r="E47" s="117">
        <f t="shared" si="7"/>
        <v>945.6</v>
      </c>
      <c r="F47" s="195"/>
      <c r="G47" s="208" t="s">
        <v>4</v>
      </c>
      <c r="H47" s="208"/>
      <c r="I47" s="208"/>
      <c r="J47" s="89" t="s">
        <v>12</v>
      </c>
      <c r="K47" s="63">
        <v>847.9</v>
      </c>
      <c r="L47" s="137">
        <f t="shared" si="8"/>
        <v>1102.27</v>
      </c>
      <c r="M47" s="73">
        <f t="shared" si="9"/>
        <v>1017.48</v>
      </c>
    </row>
    <row r="48" spans="1:13" ht="12" customHeight="1" x14ac:dyDescent="0.2">
      <c r="A48" s="100" t="s">
        <v>886</v>
      </c>
      <c r="B48" s="89" t="s">
        <v>58</v>
      </c>
      <c r="C48" s="73">
        <v>1567</v>
      </c>
      <c r="D48" s="73">
        <f t="shared" si="6"/>
        <v>2037.1</v>
      </c>
      <c r="E48" s="117">
        <f t="shared" si="7"/>
        <v>1880.4</v>
      </c>
      <c r="F48" s="195"/>
      <c r="G48" s="208" t="s">
        <v>84</v>
      </c>
      <c r="H48" s="208"/>
      <c r="I48" s="208"/>
      <c r="J48" s="89" t="s">
        <v>12</v>
      </c>
      <c r="K48" s="59">
        <v>1152</v>
      </c>
      <c r="L48" s="137">
        <f t="shared" si="8"/>
        <v>1497.6</v>
      </c>
      <c r="M48" s="73">
        <f t="shared" si="9"/>
        <v>1382.4</v>
      </c>
    </row>
    <row r="49" spans="1:13" ht="12" customHeight="1" x14ac:dyDescent="0.2">
      <c r="A49" s="92" t="s">
        <v>56</v>
      </c>
      <c r="B49" s="89" t="s">
        <v>12</v>
      </c>
      <c r="C49" s="73">
        <v>1159</v>
      </c>
      <c r="D49" s="73">
        <f t="shared" si="6"/>
        <v>1506.7</v>
      </c>
      <c r="E49" s="117">
        <f t="shared" si="7"/>
        <v>1390.8</v>
      </c>
      <c r="F49" s="195"/>
      <c r="G49" s="208" t="s">
        <v>85</v>
      </c>
      <c r="H49" s="208"/>
      <c r="I49" s="208"/>
      <c r="J49" s="89" t="s">
        <v>12</v>
      </c>
      <c r="K49" s="59">
        <v>1455</v>
      </c>
      <c r="L49" s="137">
        <f t="shared" si="8"/>
        <v>1891.5</v>
      </c>
      <c r="M49" s="73">
        <f t="shared" si="9"/>
        <v>1746</v>
      </c>
    </row>
    <row r="50" spans="1:13" ht="12" customHeight="1" x14ac:dyDescent="0.2">
      <c r="A50" s="92" t="s">
        <v>887</v>
      </c>
      <c r="B50" s="89" t="s">
        <v>12</v>
      </c>
      <c r="C50" s="73">
        <v>741</v>
      </c>
      <c r="D50" s="73">
        <f t="shared" si="6"/>
        <v>963.3</v>
      </c>
      <c r="E50" s="117">
        <f t="shared" si="7"/>
        <v>889.2</v>
      </c>
      <c r="F50" s="195"/>
      <c r="G50" s="208" t="s">
        <v>151</v>
      </c>
      <c r="H50" s="208"/>
      <c r="I50" s="208"/>
      <c r="J50" s="89" t="s">
        <v>12</v>
      </c>
      <c r="K50" s="59">
        <v>1273</v>
      </c>
      <c r="L50" s="137">
        <f t="shared" si="8"/>
        <v>1654.9</v>
      </c>
      <c r="M50" s="73">
        <f t="shared" si="9"/>
        <v>1527.6</v>
      </c>
    </row>
    <row r="51" spans="1:13" ht="12" customHeight="1" x14ac:dyDescent="0.2">
      <c r="A51" s="92" t="s">
        <v>55</v>
      </c>
      <c r="B51" s="89" t="s">
        <v>12</v>
      </c>
      <c r="C51" s="73">
        <v>1111</v>
      </c>
      <c r="D51" s="73">
        <f t="shared" si="6"/>
        <v>1444.3</v>
      </c>
      <c r="E51" s="117">
        <f t="shared" si="7"/>
        <v>1333.2</v>
      </c>
      <c r="F51" s="195"/>
      <c r="G51" s="208" t="s">
        <v>152</v>
      </c>
      <c r="H51" s="208"/>
      <c r="I51" s="208"/>
      <c r="J51" s="89" t="s">
        <v>12</v>
      </c>
      <c r="K51" s="59">
        <v>2547</v>
      </c>
      <c r="L51" s="137">
        <f t="shared" si="8"/>
        <v>3311.1</v>
      </c>
      <c r="M51" s="73">
        <f t="shared" si="9"/>
        <v>3056.4</v>
      </c>
    </row>
    <row r="52" spans="1:13" ht="12" customHeight="1" x14ac:dyDescent="0.2">
      <c r="A52" s="92" t="s">
        <v>281</v>
      </c>
      <c r="B52" s="89" t="s">
        <v>12</v>
      </c>
      <c r="C52" s="73">
        <v>1123</v>
      </c>
      <c r="D52" s="73">
        <f t="shared" si="6"/>
        <v>1459.9</v>
      </c>
      <c r="E52" s="117">
        <f t="shared" si="7"/>
        <v>1347.6</v>
      </c>
      <c r="F52" s="195"/>
      <c r="G52" s="208" t="s">
        <v>153</v>
      </c>
      <c r="H52" s="208"/>
      <c r="I52" s="208"/>
      <c r="J52" s="89" t="s">
        <v>12</v>
      </c>
      <c r="K52" s="59">
        <v>3820</v>
      </c>
      <c r="L52" s="137">
        <f t="shared" si="8"/>
        <v>4966</v>
      </c>
      <c r="M52" s="73">
        <f t="shared" si="9"/>
        <v>4584</v>
      </c>
    </row>
    <row r="53" spans="1:13" ht="12" customHeight="1" x14ac:dyDescent="0.2">
      <c r="A53" s="92" t="s">
        <v>331</v>
      </c>
      <c r="B53" s="89" t="s">
        <v>12</v>
      </c>
      <c r="C53" s="73">
        <v>3411</v>
      </c>
      <c r="D53" s="73">
        <f t="shared" si="6"/>
        <v>4434.3</v>
      </c>
      <c r="E53" s="117">
        <f t="shared" si="7"/>
        <v>4093.2</v>
      </c>
      <c r="F53" s="195"/>
      <c r="G53" s="208" t="s">
        <v>305</v>
      </c>
      <c r="H53" s="208"/>
      <c r="I53" s="208"/>
      <c r="J53" s="89" t="s">
        <v>12</v>
      </c>
      <c r="K53" s="59">
        <v>485</v>
      </c>
      <c r="L53" s="137">
        <f t="shared" si="8"/>
        <v>630.5</v>
      </c>
      <c r="M53" s="73">
        <f t="shared" si="9"/>
        <v>582</v>
      </c>
    </row>
    <row r="54" spans="1:13" ht="12" customHeight="1" x14ac:dyDescent="0.2">
      <c r="A54" s="99" t="s">
        <v>888</v>
      </c>
      <c r="B54" s="89" t="s">
        <v>12</v>
      </c>
      <c r="C54" s="73">
        <v>5829</v>
      </c>
      <c r="D54" s="73">
        <f t="shared" si="6"/>
        <v>7577.7</v>
      </c>
      <c r="E54" s="117">
        <f t="shared" si="7"/>
        <v>6994.8</v>
      </c>
      <c r="F54" s="204"/>
      <c r="G54" s="185" t="s">
        <v>309</v>
      </c>
      <c r="H54" s="185"/>
      <c r="I54" s="185"/>
      <c r="J54" s="185"/>
      <c r="K54" s="185"/>
      <c r="L54" s="185"/>
      <c r="M54" s="185"/>
    </row>
    <row r="55" spans="1:13" ht="12" customHeight="1" x14ac:dyDescent="0.2">
      <c r="A55" s="99" t="s">
        <v>889</v>
      </c>
      <c r="B55" s="89" t="s">
        <v>12</v>
      </c>
      <c r="C55" s="73">
        <v>4777</v>
      </c>
      <c r="D55" s="73">
        <f t="shared" si="6"/>
        <v>6210.1</v>
      </c>
      <c r="E55" s="117">
        <f t="shared" si="7"/>
        <v>5732.4</v>
      </c>
      <c r="F55" s="204"/>
      <c r="G55" s="208" t="s">
        <v>310</v>
      </c>
      <c r="H55" s="208"/>
      <c r="I55" s="208"/>
      <c r="J55" s="89" t="s">
        <v>12</v>
      </c>
      <c r="K55" s="113">
        <v>154</v>
      </c>
      <c r="L55" s="137">
        <f t="shared" ref="L55:L58" si="10">K55*30%+K55</f>
        <v>200.2</v>
      </c>
      <c r="M55" s="73">
        <f t="shared" si="9"/>
        <v>184.8</v>
      </c>
    </row>
    <row r="56" spans="1:13" ht="12" customHeight="1" x14ac:dyDescent="0.2">
      <c r="A56" s="99" t="s">
        <v>332</v>
      </c>
      <c r="B56" s="89" t="s">
        <v>12</v>
      </c>
      <c r="C56" s="73">
        <v>4539</v>
      </c>
      <c r="D56" s="73">
        <f t="shared" si="6"/>
        <v>5900.7</v>
      </c>
      <c r="E56" s="117">
        <f t="shared" si="7"/>
        <v>5446.8</v>
      </c>
      <c r="F56" s="204"/>
      <c r="G56" s="211" t="s">
        <v>311</v>
      </c>
      <c r="H56" s="211"/>
      <c r="I56" s="211"/>
      <c r="J56" s="89" t="s">
        <v>12</v>
      </c>
      <c r="K56" s="113">
        <v>279.8</v>
      </c>
      <c r="L56" s="137">
        <f t="shared" si="10"/>
        <v>363.74</v>
      </c>
      <c r="M56" s="73">
        <f t="shared" si="9"/>
        <v>335.76</v>
      </c>
    </row>
    <row r="57" spans="1:13" ht="12" customHeight="1" x14ac:dyDescent="0.2">
      <c r="A57" s="201" t="s">
        <v>289</v>
      </c>
      <c r="B57" s="201"/>
      <c r="C57" s="201"/>
      <c r="D57" s="201"/>
      <c r="E57" s="201"/>
      <c r="F57" s="204"/>
      <c r="G57" s="208" t="s">
        <v>312</v>
      </c>
      <c r="H57" s="208"/>
      <c r="I57" s="208"/>
      <c r="J57" s="89" t="s">
        <v>12</v>
      </c>
      <c r="K57" s="113">
        <v>468.6</v>
      </c>
      <c r="L57" s="137">
        <f t="shared" si="10"/>
        <v>609.18000000000006</v>
      </c>
      <c r="M57" s="73">
        <f t="shared" si="9"/>
        <v>562.32000000000005</v>
      </c>
    </row>
    <row r="58" spans="1:13" ht="12" customHeight="1" x14ac:dyDescent="0.2">
      <c r="A58" s="92" t="s">
        <v>890</v>
      </c>
      <c r="B58" s="89" t="s">
        <v>12</v>
      </c>
      <c r="C58" s="73">
        <v>1880</v>
      </c>
      <c r="D58" s="73">
        <f t="shared" ref="D58:D60" si="11">C58*30%+C58</f>
        <v>2444</v>
      </c>
      <c r="E58" s="117">
        <f t="shared" si="7"/>
        <v>2256</v>
      </c>
      <c r="F58" s="204"/>
      <c r="G58" s="208" t="s">
        <v>313</v>
      </c>
      <c r="H58" s="208"/>
      <c r="I58" s="208"/>
      <c r="J58" s="89" t="s">
        <v>12</v>
      </c>
      <c r="K58" s="113">
        <v>749.8</v>
      </c>
      <c r="L58" s="137">
        <f t="shared" si="10"/>
        <v>974.7399999999999</v>
      </c>
      <c r="M58" s="73">
        <f t="shared" si="9"/>
        <v>899.76</v>
      </c>
    </row>
    <row r="59" spans="1:13" ht="12" customHeight="1" x14ac:dyDescent="0.2">
      <c r="A59" s="92" t="s">
        <v>891</v>
      </c>
      <c r="B59" s="89" t="s">
        <v>12</v>
      </c>
      <c r="C59" s="73">
        <v>303</v>
      </c>
      <c r="D59" s="73">
        <f t="shared" si="11"/>
        <v>393.9</v>
      </c>
      <c r="E59" s="117">
        <f t="shared" si="7"/>
        <v>363.6</v>
      </c>
      <c r="F59" s="204"/>
      <c r="G59" s="209"/>
      <c r="H59" s="209"/>
      <c r="I59" s="209"/>
      <c r="J59" s="209"/>
      <c r="K59" s="209"/>
      <c r="L59" s="209"/>
      <c r="M59" s="209"/>
    </row>
    <row r="60" spans="1:13" ht="12" customHeight="1" x14ac:dyDescent="0.2">
      <c r="A60" s="92" t="s">
        <v>892</v>
      </c>
      <c r="B60" s="89" t="s">
        <v>12</v>
      </c>
      <c r="C60" s="105">
        <v>657</v>
      </c>
      <c r="D60" s="73">
        <f t="shared" si="11"/>
        <v>854.1</v>
      </c>
      <c r="E60" s="117">
        <f t="shared" si="7"/>
        <v>788.4</v>
      </c>
      <c r="F60" s="204"/>
      <c r="G60" s="210"/>
      <c r="H60" s="210"/>
      <c r="I60" s="210"/>
      <c r="J60" s="210"/>
      <c r="K60" s="210"/>
      <c r="L60" s="210"/>
      <c r="M60" s="210"/>
    </row>
  </sheetData>
  <mergeCells count="66">
    <mergeCell ref="A1:M1"/>
    <mergeCell ref="G23:I23"/>
    <mergeCell ref="A2:J2"/>
    <mergeCell ref="A3:J3"/>
    <mergeCell ref="A4:J4"/>
    <mergeCell ref="G9:I9"/>
    <mergeCell ref="A5:E5"/>
    <mergeCell ref="G27:I27"/>
    <mergeCell ref="G10:M10"/>
    <mergeCell ref="G11:I11"/>
    <mergeCell ref="A12:E12"/>
    <mergeCell ref="G12:I12"/>
    <mergeCell ref="C13:E13"/>
    <mergeCell ref="G13:M13"/>
    <mergeCell ref="F5:F60"/>
    <mergeCell ref="G5:M5"/>
    <mergeCell ref="G7:I7"/>
    <mergeCell ref="G8:I8"/>
    <mergeCell ref="G18:I18"/>
    <mergeCell ref="G19:I19"/>
    <mergeCell ref="G20:I20"/>
    <mergeCell ref="G21:I21"/>
    <mergeCell ref="G22:I22"/>
    <mergeCell ref="G28:I28"/>
    <mergeCell ref="G29:I29"/>
    <mergeCell ref="G43:I43"/>
    <mergeCell ref="G14:I14"/>
    <mergeCell ref="A15:E15"/>
    <mergeCell ref="G15:I15"/>
    <mergeCell ref="G16:I16"/>
    <mergeCell ref="G17:I17"/>
    <mergeCell ref="G30:I30"/>
    <mergeCell ref="G31:I31"/>
    <mergeCell ref="G32:I32"/>
    <mergeCell ref="G33:I33"/>
    <mergeCell ref="C14:E14"/>
    <mergeCell ref="G24:I24"/>
    <mergeCell ref="G25:I25"/>
    <mergeCell ref="G26:I26"/>
    <mergeCell ref="G39:M39"/>
    <mergeCell ref="G58:I58"/>
    <mergeCell ref="G34:I34"/>
    <mergeCell ref="G35:I35"/>
    <mergeCell ref="G40:I40"/>
    <mergeCell ref="G41:I41"/>
    <mergeCell ref="G42:I42"/>
    <mergeCell ref="G44:I44"/>
    <mergeCell ref="G45:I45"/>
    <mergeCell ref="G36:I36"/>
    <mergeCell ref="G37:I38"/>
    <mergeCell ref="J37:J38"/>
    <mergeCell ref="K37:K38"/>
    <mergeCell ref="G59:M60"/>
    <mergeCell ref="G52:I52"/>
    <mergeCell ref="G53:I53"/>
    <mergeCell ref="G54:M54"/>
    <mergeCell ref="G55:I55"/>
    <mergeCell ref="G56:I56"/>
    <mergeCell ref="A57:E57"/>
    <mergeCell ref="G57:I57"/>
    <mergeCell ref="G46:I46"/>
    <mergeCell ref="G47:I47"/>
    <mergeCell ref="G48:I48"/>
    <mergeCell ref="G49:I49"/>
    <mergeCell ref="G50:I50"/>
    <mergeCell ref="G51:I51"/>
  </mergeCells>
  <printOptions horizontalCentered="1"/>
  <pageMargins left="0.39370078740157483" right="0.39370078740157483" top="0.39370078740157483" bottom="0.39370078740157483" header="0" footer="0"/>
  <pageSetup paperSize="9" scale="5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7"/>
  <sheetViews>
    <sheetView zoomScaleSheetLayoutView="100" workbookViewId="0">
      <selection activeCell="S5" sqref="S5"/>
    </sheetView>
  </sheetViews>
  <sheetFormatPr defaultRowHeight="12.75" x14ac:dyDescent="0.2"/>
  <cols>
    <col min="1" max="1" width="17.5703125" customWidth="1"/>
    <col min="2" max="2" width="12.140625" customWidth="1"/>
    <col min="3" max="3" width="6.42578125" customWidth="1"/>
    <col min="4" max="4" width="4.28515625" customWidth="1"/>
    <col min="5" max="5" width="0.42578125" hidden="1" customWidth="1"/>
    <col min="6" max="6" width="3.85546875" customWidth="1"/>
    <col min="7" max="7" width="11.42578125" style="138" customWidth="1"/>
    <col min="8" max="8" width="8.5703125" customWidth="1"/>
    <col min="9" max="9" width="0.42578125" hidden="1" customWidth="1"/>
    <col min="10" max="10" width="1" hidden="1" customWidth="1"/>
    <col min="11" max="11" width="10.140625" customWidth="1"/>
    <col min="12" max="12" width="6" customWidth="1"/>
    <col min="13" max="13" width="10.85546875" style="138" customWidth="1"/>
    <col min="14" max="14" width="10.85546875" customWidth="1"/>
    <col min="15" max="15" width="6.42578125" customWidth="1"/>
    <col min="16" max="16" width="8.5703125" style="138" customWidth="1"/>
    <col min="17" max="17" width="8.5703125" customWidth="1"/>
  </cols>
  <sheetData>
    <row r="1" spans="1:18" s="4" customFormat="1" ht="120" customHeight="1" x14ac:dyDescent="0.2">
      <c r="A1" s="157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/>
    </row>
    <row r="2" spans="1:18" s="4" customFormat="1" ht="3.75" customHeight="1" x14ac:dyDescent="0.2">
      <c r="A2" s="15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</row>
    <row r="3" spans="1:18" ht="13.5" customHeight="1" x14ac:dyDescent="0.25">
      <c r="A3" s="159" t="s">
        <v>981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239"/>
      <c r="M3" s="162"/>
      <c r="N3" s="162"/>
      <c r="O3" s="162"/>
      <c r="P3" s="162"/>
      <c r="Q3" s="162"/>
    </row>
    <row r="4" spans="1:18" ht="13.5" customHeight="1" x14ac:dyDescent="0.25">
      <c r="A4" s="240" t="s">
        <v>322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2"/>
      <c r="N4" s="242"/>
      <c r="O4" s="242"/>
      <c r="P4" s="242"/>
      <c r="Q4" s="242"/>
    </row>
    <row r="5" spans="1:18" ht="12" customHeight="1" x14ac:dyDescent="0.2">
      <c r="A5" s="147" t="s">
        <v>26</v>
      </c>
      <c r="B5" s="147" t="s">
        <v>134</v>
      </c>
      <c r="C5" s="243" t="s">
        <v>27</v>
      </c>
      <c r="D5" s="246"/>
      <c r="E5" s="243" t="s">
        <v>28</v>
      </c>
      <c r="F5" s="243"/>
      <c r="G5" s="148"/>
      <c r="H5" s="243" t="s">
        <v>136</v>
      </c>
      <c r="I5" s="243"/>
      <c r="J5" s="243"/>
      <c r="K5" s="243"/>
      <c r="L5" s="147" t="s">
        <v>29</v>
      </c>
      <c r="M5" s="147" t="s">
        <v>985</v>
      </c>
      <c r="N5" s="147" t="s">
        <v>399</v>
      </c>
      <c r="O5" s="243" t="s">
        <v>30</v>
      </c>
      <c r="P5" s="243"/>
      <c r="Q5" s="245"/>
    </row>
    <row r="6" spans="1:18" ht="12" customHeight="1" x14ac:dyDescent="0.2">
      <c r="A6" s="244" t="s">
        <v>154</v>
      </c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5"/>
    </row>
    <row r="7" spans="1:18" ht="16.5" customHeight="1" x14ac:dyDescent="0.2">
      <c r="A7" s="114" t="s">
        <v>926</v>
      </c>
      <c r="B7" s="109" t="s">
        <v>355</v>
      </c>
      <c r="C7" s="237" t="s">
        <v>31</v>
      </c>
      <c r="D7" s="237"/>
      <c r="E7" s="237" t="s">
        <v>35</v>
      </c>
      <c r="F7" s="237"/>
      <c r="G7" s="125"/>
      <c r="H7" s="237" t="s">
        <v>44</v>
      </c>
      <c r="I7" s="237"/>
      <c r="J7" s="237"/>
      <c r="K7" s="237"/>
      <c r="L7" s="109" t="s">
        <v>33</v>
      </c>
      <c r="M7" s="137">
        <v>1183</v>
      </c>
      <c r="N7" s="73">
        <f t="shared" ref="N7:N32" si="0">M7/0.97</f>
        <v>1219.5876288659795</v>
      </c>
      <c r="O7" s="247" t="s">
        <v>927</v>
      </c>
      <c r="P7" s="248"/>
      <c r="Q7" s="248"/>
    </row>
    <row r="8" spans="1:18" ht="12" customHeight="1" x14ac:dyDescent="0.2">
      <c r="A8" s="115" t="s">
        <v>928</v>
      </c>
      <c r="B8" s="109" t="s">
        <v>356</v>
      </c>
      <c r="C8" s="237" t="s">
        <v>31</v>
      </c>
      <c r="D8" s="237"/>
      <c r="E8" s="237" t="s">
        <v>35</v>
      </c>
      <c r="F8" s="237"/>
      <c r="G8" s="125"/>
      <c r="H8" s="237" t="s">
        <v>44</v>
      </c>
      <c r="I8" s="237"/>
      <c r="J8" s="237"/>
      <c r="K8" s="237"/>
      <c r="L8" s="109" t="s">
        <v>34</v>
      </c>
      <c r="M8" s="137">
        <v>1291</v>
      </c>
      <c r="N8" s="73">
        <f t="shared" si="0"/>
        <v>1330.9278350515465</v>
      </c>
      <c r="O8" s="248"/>
      <c r="P8" s="248"/>
      <c r="Q8" s="248"/>
    </row>
    <row r="9" spans="1:18" ht="12" customHeight="1" x14ac:dyDescent="0.2">
      <c r="A9" s="114" t="s">
        <v>926</v>
      </c>
      <c r="B9" s="109" t="s">
        <v>355</v>
      </c>
      <c r="C9" s="237" t="s">
        <v>31</v>
      </c>
      <c r="D9" s="237"/>
      <c r="E9" s="237" t="s">
        <v>32</v>
      </c>
      <c r="F9" s="237"/>
      <c r="G9" s="125"/>
      <c r="H9" s="237" t="s">
        <v>44</v>
      </c>
      <c r="I9" s="237"/>
      <c r="J9" s="237"/>
      <c r="K9" s="237"/>
      <c r="L9" s="109" t="s">
        <v>33</v>
      </c>
      <c r="M9" s="137">
        <v>1278</v>
      </c>
      <c r="N9" s="73">
        <f t="shared" si="0"/>
        <v>1317.5257731958764</v>
      </c>
      <c r="O9" s="248"/>
      <c r="P9" s="248"/>
      <c r="Q9" s="248"/>
    </row>
    <row r="10" spans="1:18" ht="12" customHeight="1" x14ac:dyDescent="0.2">
      <c r="A10" s="115" t="s">
        <v>929</v>
      </c>
      <c r="B10" s="109" t="s">
        <v>356</v>
      </c>
      <c r="C10" s="237" t="s">
        <v>31</v>
      </c>
      <c r="D10" s="237"/>
      <c r="E10" s="237" t="s">
        <v>32</v>
      </c>
      <c r="F10" s="237"/>
      <c r="G10" s="125"/>
      <c r="H10" s="237" t="s">
        <v>44</v>
      </c>
      <c r="I10" s="237"/>
      <c r="J10" s="237"/>
      <c r="K10" s="237"/>
      <c r="L10" s="109" t="s">
        <v>34</v>
      </c>
      <c r="M10" s="137">
        <v>1372</v>
      </c>
      <c r="N10" s="73">
        <f t="shared" si="0"/>
        <v>1414.4329896907218</v>
      </c>
      <c r="O10" s="248"/>
      <c r="P10" s="248"/>
      <c r="Q10" s="248"/>
    </row>
    <row r="11" spans="1:18" ht="12" customHeight="1" x14ac:dyDescent="0.2">
      <c r="A11" s="114" t="s">
        <v>930</v>
      </c>
      <c r="B11" s="109" t="s">
        <v>355</v>
      </c>
      <c r="C11" s="237" t="s">
        <v>31</v>
      </c>
      <c r="D11" s="237"/>
      <c r="E11" s="237" t="s">
        <v>35</v>
      </c>
      <c r="F11" s="237"/>
      <c r="G11" s="125"/>
      <c r="H11" s="237" t="s">
        <v>45</v>
      </c>
      <c r="I11" s="237"/>
      <c r="J11" s="237"/>
      <c r="K11" s="237"/>
      <c r="L11" s="109" t="s">
        <v>33</v>
      </c>
      <c r="M11" s="137">
        <v>1788</v>
      </c>
      <c r="N11" s="73">
        <f t="shared" si="0"/>
        <v>1843.2989690721649</v>
      </c>
      <c r="O11" s="270" t="s">
        <v>931</v>
      </c>
      <c r="P11" s="270"/>
      <c r="Q11" s="270"/>
    </row>
    <row r="12" spans="1:18" ht="12" customHeight="1" x14ac:dyDescent="0.2">
      <c r="A12" s="115" t="s">
        <v>932</v>
      </c>
      <c r="B12" s="109" t="s">
        <v>356</v>
      </c>
      <c r="C12" s="237" t="s">
        <v>31</v>
      </c>
      <c r="D12" s="237"/>
      <c r="E12" s="237" t="s">
        <v>35</v>
      </c>
      <c r="F12" s="237"/>
      <c r="G12" s="125"/>
      <c r="H12" s="237" t="s">
        <v>45</v>
      </c>
      <c r="I12" s="237"/>
      <c r="J12" s="237"/>
      <c r="K12" s="237"/>
      <c r="L12" s="109" t="s">
        <v>34</v>
      </c>
      <c r="M12" s="137">
        <v>1896</v>
      </c>
      <c r="N12" s="73">
        <f t="shared" si="0"/>
        <v>1954.6391752577319</v>
      </c>
      <c r="O12" s="270"/>
      <c r="P12" s="270"/>
      <c r="Q12" s="270"/>
    </row>
    <row r="13" spans="1:18" ht="12" customHeight="1" x14ac:dyDescent="0.2">
      <c r="A13" s="114" t="s">
        <v>930</v>
      </c>
      <c r="B13" s="109" t="s">
        <v>355</v>
      </c>
      <c r="C13" s="237" t="s">
        <v>31</v>
      </c>
      <c r="D13" s="237"/>
      <c r="E13" s="237" t="s">
        <v>32</v>
      </c>
      <c r="F13" s="237"/>
      <c r="G13" s="125"/>
      <c r="H13" s="237" t="s">
        <v>45</v>
      </c>
      <c r="I13" s="237"/>
      <c r="J13" s="237"/>
      <c r="K13" s="237"/>
      <c r="L13" s="109" t="s">
        <v>33</v>
      </c>
      <c r="M13" s="137">
        <v>1842</v>
      </c>
      <c r="N13" s="73">
        <f t="shared" si="0"/>
        <v>1898.9690721649486</v>
      </c>
      <c r="O13" s="270" t="s">
        <v>931</v>
      </c>
      <c r="P13" s="270"/>
      <c r="Q13" s="270"/>
    </row>
    <row r="14" spans="1:18" ht="12" customHeight="1" x14ac:dyDescent="0.2">
      <c r="A14" s="115" t="s">
        <v>932</v>
      </c>
      <c r="B14" s="109" t="s">
        <v>356</v>
      </c>
      <c r="C14" s="237" t="s">
        <v>31</v>
      </c>
      <c r="D14" s="237"/>
      <c r="E14" s="237" t="s">
        <v>32</v>
      </c>
      <c r="F14" s="237"/>
      <c r="G14" s="125"/>
      <c r="H14" s="237" t="s">
        <v>45</v>
      </c>
      <c r="I14" s="237"/>
      <c r="J14" s="237"/>
      <c r="K14" s="237"/>
      <c r="L14" s="109" t="s">
        <v>34</v>
      </c>
      <c r="M14" s="137">
        <v>1950</v>
      </c>
      <c r="N14" s="73">
        <f t="shared" si="0"/>
        <v>2010.3092783505156</v>
      </c>
      <c r="O14" s="270"/>
      <c r="P14" s="270"/>
      <c r="Q14" s="270"/>
    </row>
    <row r="15" spans="1:18" ht="12" customHeight="1" x14ac:dyDescent="0.2">
      <c r="A15" s="114" t="s">
        <v>933</v>
      </c>
      <c r="B15" s="109" t="s">
        <v>355</v>
      </c>
      <c r="C15" s="237" t="s">
        <v>31</v>
      </c>
      <c r="D15" s="237"/>
      <c r="E15" s="237" t="s">
        <v>35</v>
      </c>
      <c r="F15" s="237"/>
      <c r="G15" s="125"/>
      <c r="H15" s="237" t="s">
        <v>934</v>
      </c>
      <c r="I15" s="237"/>
      <c r="J15" s="237"/>
      <c r="K15" s="237"/>
      <c r="L15" s="109" t="s">
        <v>33</v>
      </c>
      <c r="M15" s="137">
        <v>2219</v>
      </c>
      <c r="N15" s="73">
        <f t="shared" si="0"/>
        <v>2287.6288659793813</v>
      </c>
      <c r="O15" s="270" t="s">
        <v>935</v>
      </c>
      <c r="P15" s="270"/>
      <c r="Q15" s="270"/>
    </row>
    <row r="16" spans="1:18" ht="12" customHeight="1" x14ac:dyDescent="0.2">
      <c r="A16" s="115" t="s">
        <v>936</v>
      </c>
      <c r="B16" s="109" t="s">
        <v>356</v>
      </c>
      <c r="C16" s="237" t="s">
        <v>31</v>
      </c>
      <c r="D16" s="237"/>
      <c r="E16" s="237" t="s">
        <v>35</v>
      </c>
      <c r="F16" s="237"/>
      <c r="G16" s="125"/>
      <c r="H16" s="237" t="s">
        <v>934</v>
      </c>
      <c r="I16" s="237"/>
      <c r="J16" s="237"/>
      <c r="K16" s="237"/>
      <c r="L16" s="109" t="s">
        <v>34</v>
      </c>
      <c r="M16" s="137">
        <v>2394</v>
      </c>
      <c r="N16" s="73">
        <f t="shared" si="0"/>
        <v>2468.0412371134021</v>
      </c>
      <c r="O16" s="270"/>
      <c r="P16" s="270"/>
      <c r="Q16" s="270"/>
    </row>
    <row r="17" spans="1:17" ht="12" customHeight="1" x14ac:dyDescent="0.2">
      <c r="A17" s="114" t="s">
        <v>933</v>
      </c>
      <c r="B17" s="109" t="s">
        <v>355</v>
      </c>
      <c r="C17" s="237" t="s">
        <v>31</v>
      </c>
      <c r="D17" s="237"/>
      <c r="E17" s="237" t="s">
        <v>32</v>
      </c>
      <c r="F17" s="237"/>
      <c r="G17" s="125"/>
      <c r="H17" s="237" t="s">
        <v>934</v>
      </c>
      <c r="I17" s="237"/>
      <c r="J17" s="237"/>
      <c r="K17" s="237"/>
      <c r="L17" s="109" t="s">
        <v>33</v>
      </c>
      <c r="M17" s="137">
        <v>2353</v>
      </c>
      <c r="N17" s="73">
        <f t="shared" si="0"/>
        <v>2425.7731958762888</v>
      </c>
      <c r="O17" s="270" t="s">
        <v>935</v>
      </c>
      <c r="P17" s="270"/>
      <c r="Q17" s="270"/>
    </row>
    <row r="18" spans="1:17" ht="12" customHeight="1" x14ac:dyDescent="0.2">
      <c r="A18" s="115" t="s">
        <v>936</v>
      </c>
      <c r="B18" s="109" t="s">
        <v>356</v>
      </c>
      <c r="C18" s="237" t="s">
        <v>31</v>
      </c>
      <c r="D18" s="237"/>
      <c r="E18" s="237" t="s">
        <v>32</v>
      </c>
      <c r="F18" s="237"/>
      <c r="G18" s="125"/>
      <c r="H18" s="237" t="s">
        <v>934</v>
      </c>
      <c r="I18" s="237"/>
      <c r="J18" s="237"/>
      <c r="K18" s="237"/>
      <c r="L18" s="109" t="s">
        <v>34</v>
      </c>
      <c r="M18" s="137">
        <v>2528</v>
      </c>
      <c r="N18" s="73">
        <f t="shared" si="0"/>
        <v>2606.1855670103096</v>
      </c>
      <c r="O18" s="270"/>
      <c r="P18" s="270"/>
      <c r="Q18" s="270"/>
    </row>
    <row r="19" spans="1:17" ht="12" customHeight="1" x14ac:dyDescent="0.2">
      <c r="A19" s="114" t="s">
        <v>937</v>
      </c>
      <c r="B19" s="109" t="s">
        <v>355</v>
      </c>
      <c r="C19" s="237" t="s">
        <v>31</v>
      </c>
      <c r="D19" s="237"/>
      <c r="E19" s="237" t="s">
        <v>35</v>
      </c>
      <c r="F19" s="237"/>
      <c r="G19" s="125"/>
      <c r="H19" s="237" t="s">
        <v>934</v>
      </c>
      <c r="I19" s="237"/>
      <c r="J19" s="237"/>
      <c r="K19" s="237"/>
      <c r="L19" s="109" t="s">
        <v>33</v>
      </c>
      <c r="M19" s="137">
        <v>2528</v>
      </c>
      <c r="N19" s="73">
        <f t="shared" si="0"/>
        <v>2606.1855670103096</v>
      </c>
      <c r="O19" s="270" t="s">
        <v>938</v>
      </c>
      <c r="P19" s="270"/>
      <c r="Q19" s="270"/>
    </row>
    <row r="20" spans="1:17" ht="12" customHeight="1" x14ac:dyDescent="0.2">
      <c r="A20" s="115" t="s">
        <v>939</v>
      </c>
      <c r="B20" s="109" t="s">
        <v>356</v>
      </c>
      <c r="C20" s="237" t="s">
        <v>31</v>
      </c>
      <c r="D20" s="237"/>
      <c r="E20" s="237" t="s">
        <v>35</v>
      </c>
      <c r="F20" s="237"/>
      <c r="G20" s="125"/>
      <c r="H20" s="237" t="s">
        <v>934</v>
      </c>
      <c r="I20" s="237"/>
      <c r="J20" s="237"/>
      <c r="K20" s="237"/>
      <c r="L20" s="109" t="s">
        <v>34</v>
      </c>
      <c r="M20" s="137">
        <v>2689</v>
      </c>
      <c r="N20" s="73">
        <f t="shared" si="0"/>
        <v>2772.1649484536083</v>
      </c>
      <c r="O20" s="270"/>
      <c r="P20" s="270"/>
      <c r="Q20" s="270"/>
    </row>
    <row r="21" spans="1:17" ht="12" customHeight="1" x14ac:dyDescent="0.2">
      <c r="A21" s="114" t="s">
        <v>937</v>
      </c>
      <c r="B21" s="109" t="s">
        <v>355</v>
      </c>
      <c r="C21" s="237" t="s">
        <v>31</v>
      </c>
      <c r="D21" s="237"/>
      <c r="E21" s="237" t="s">
        <v>32</v>
      </c>
      <c r="F21" s="237"/>
      <c r="G21" s="125"/>
      <c r="H21" s="237" t="s">
        <v>940</v>
      </c>
      <c r="I21" s="237"/>
      <c r="J21" s="237"/>
      <c r="K21" s="237"/>
      <c r="L21" s="109" t="s">
        <v>33</v>
      </c>
      <c r="M21" s="137">
        <v>2650</v>
      </c>
      <c r="N21" s="73">
        <f t="shared" si="0"/>
        <v>2731.9587628865979</v>
      </c>
      <c r="O21" s="270" t="s">
        <v>938</v>
      </c>
      <c r="P21" s="270"/>
      <c r="Q21" s="270"/>
    </row>
    <row r="22" spans="1:17" ht="12" customHeight="1" x14ac:dyDescent="0.2">
      <c r="A22" s="115" t="s">
        <v>939</v>
      </c>
      <c r="B22" s="109" t="s">
        <v>356</v>
      </c>
      <c r="C22" s="237" t="s">
        <v>31</v>
      </c>
      <c r="D22" s="237"/>
      <c r="E22" s="237" t="s">
        <v>32</v>
      </c>
      <c r="F22" s="237"/>
      <c r="G22" s="125"/>
      <c r="H22" s="237" t="s">
        <v>940</v>
      </c>
      <c r="I22" s="237"/>
      <c r="J22" s="237"/>
      <c r="K22" s="237"/>
      <c r="L22" s="109" t="s">
        <v>34</v>
      </c>
      <c r="M22" s="137">
        <v>2810</v>
      </c>
      <c r="N22" s="73">
        <f t="shared" si="0"/>
        <v>2896.9072164948452</v>
      </c>
      <c r="O22" s="270"/>
      <c r="P22" s="270"/>
      <c r="Q22" s="270"/>
    </row>
    <row r="23" spans="1:17" ht="12" customHeight="1" x14ac:dyDescent="0.2">
      <c r="A23" s="114" t="s">
        <v>941</v>
      </c>
      <c r="B23" s="109" t="s">
        <v>355</v>
      </c>
      <c r="C23" s="237" t="s">
        <v>31</v>
      </c>
      <c r="D23" s="237"/>
      <c r="E23" s="237" t="s">
        <v>35</v>
      </c>
      <c r="F23" s="237"/>
      <c r="G23" s="125"/>
      <c r="H23" s="237" t="s">
        <v>942</v>
      </c>
      <c r="I23" s="237"/>
      <c r="J23" s="237"/>
      <c r="K23" s="237"/>
      <c r="L23" s="109" t="s">
        <v>33</v>
      </c>
      <c r="M23" s="137">
        <v>3200</v>
      </c>
      <c r="N23" s="73">
        <f t="shared" si="0"/>
        <v>3298.9690721649486</v>
      </c>
      <c r="O23" s="270" t="s">
        <v>943</v>
      </c>
      <c r="P23" s="270"/>
      <c r="Q23" s="270"/>
    </row>
    <row r="24" spans="1:17" ht="12" customHeight="1" x14ac:dyDescent="0.2">
      <c r="A24" s="115" t="s">
        <v>944</v>
      </c>
      <c r="B24" s="109" t="s">
        <v>356</v>
      </c>
      <c r="C24" s="237" t="s">
        <v>31</v>
      </c>
      <c r="D24" s="237"/>
      <c r="E24" s="237" t="s">
        <v>35</v>
      </c>
      <c r="F24" s="237"/>
      <c r="G24" s="125"/>
      <c r="H24" s="237" t="s">
        <v>942</v>
      </c>
      <c r="I24" s="237"/>
      <c r="J24" s="237"/>
      <c r="K24" s="237"/>
      <c r="L24" s="109" t="s">
        <v>34</v>
      </c>
      <c r="M24" s="137">
        <v>3361</v>
      </c>
      <c r="N24" s="73">
        <f t="shared" si="0"/>
        <v>3464.9484536082473</v>
      </c>
      <c r="O24" s="270"/>
      <c r="P24" s="270"/>
      <c r="Q24" s="270"/>
    </row>
    <row r="25" spans="1:17" ht="12" customHeight="1" x14ac:dyDescent="0.2">
      <c r="A25" s="114" t="s">
        <v>941</v>
      </c>
      <c r="B25" s="109" t="s">
        <v>355</v>
      </c>
      <c r="C25" s="237" t="s">
        <v>31</v>
      </c>
      <c r="D25" s="237"/>
      <c r="E25" s="237" t="s">
        <v>32</v>
      </c>
      <c r="F25" s="237"/>
      <c r="G25" s="125"/>
      <c r="H25" s="237" t="s">
        <v>942</v>
      </c>
      <c r="I25" s="237"/>
      <c r="J25" s="237"/>
      <c r="K25" s="237"/>
      <c r="L25" s="109" t="s">
        <v>33</v>
      </c>
      <c r="M25" s="137">
        <v>3335</v>
      </c>
      <c r="N25" s="73">
        <f t="shared" si="0"/>
        <v>3438.1443298969075</v>
      </c>
      <c r="O25" s="270" t="s">
        <v>943</v>
      </c>
      <c r="P25" s="270"/>
      <c r="Q25" s="270"/>
    </row>
    <row r="26" spans="1:17" ht="12" customHeight="1" x14ac:dyDescent="0.2">
      <c r="A26" s="115" t="s">
        <v>944</v>
      </c>
      <c r="B26" s="109" t="s">
        <v>356</v>
      </c>
      <c r="C26" s="237" t="s">
        <v>31</v>
      </c>
      <c r="D26" s="237"/>
      <c r="E26" s="237" t="s">
        <v>32</v>
      </c>
      <c r="F26" s="237"/>
      <c r="G26" s="125"/>
      <c r="H26" s="237" t="s">
        <v>942</v>
      </c>
      <c r="I26" s="237"/>
      <c r="J26" s="237"/>
      <c r="K26" s="237"/>
      <c r="L26" s="109" t="s">
        <v>34</v>
      </c>
      <c r="M26" s="137">
        <v>3496</v>
      </c>
      <c r="N26" s="73">
        <f t="shared" si="0"/>
        <v>3604.1237113402062</v>
      </c>
      <c r="O26" s="270"/>
      <c r="P26" s="270"/>
      <c r="Q26" s="270"/>
    </row>
    <row r="27" spans="1:17" ht="12" customHeight="1" x14ac:dyDescent="0.2">
      <c r="A27" s="253" t="s">
        <v>382</v>
      </c>
      <c r="B27" s="262" t="s">
        <v>355</v>
      </c>
      <c r="C27" s="220" t="s">
        <v>31</v>
      </c>
      <c r="D27" s="224"/>
      <c r="E27" s="220" t="s">
        <v>35</v>
      </c>
      <c r="F27" s="221"/>
      <c r="G27" s="126"/>
      <c r="H27" s="220" t="s">
        <v>44</v>
      </c>
      <c r="I27" s="221"/>
      <c r="J27" s="221"/>
      <c r="K27" s="224"/>
      <c r="L27" s="262" t="s">
        <v>33</v>
      </c>
      <c r="M27" s="137">
        <v>1094</v>
      </c>
      <c r="N27" s="73">
        <f t="shared" si="0"/>
        <v>1127.8350515463917</v>
      </c>
      <c r="O27" s="264" t="s">
        <v>36</v>
      </c>
      <c r="P27" s="265"/>
      <c r="Q27" s="266"/>
    </row>
    <row r="28" spans="1:17" ht="12" customHeight="1" x14ac:dyDescent="0.2">
      <c r="A28" s="253"/>
      <c r="B28" s="263"/>
      <c r="C28" s="222"/>
      <c r="D28" s="225"/>
      <c r="E28" s="222"/>
      <c r="F28" s="223"/>
      <c r="G28" s="127"/>
      <c r="H28" s="222"/>
      <c r="I28" s="223"/>
      <c r="J28" s="223"/>
      <c r="K28" s="225"/>
      <c r="L28" s="263"/>
      <c r="M28" s="137"/>
      <c r="N28" s="73">
        <f t="shared" si="0"/>
        <v>0</v>
      </c>
      <c r="O28" s="267"/>
      <c r="P28" s="268"/>
      <c r="Q28" s="269"/>
    </row>
    <row r="29" spans="1:17" ht="12" customHeight="1" x14ac:dyDescent="0.2">
      <c r="A29" s="253" t="s">
        <v>383</v>
      </c>
      <c r="B29" s="262" t="s">
        <v>355</v>
      </c>
      <c r="C29" s="220" t="s">
        <v>31</v>
      </c>
      <c r="D29" s="224"/>
      <c r="E29" s="220" t="s">
        <v>35</v>
      </c>
      <c r="F29" s="221"/>
      <c r="G29" s="126"/>
      <c r="H29" s="220" t="s">
        <v>45</v>
      </c>
      <c r="I29" s="221"/>
      <c r="J29" s="221"/>
      <c r="K29" s="224"/>
      <c r="L29" s="262" t="s">
        <v>33</v>
      </c>
      <c r="M29" s="260">
        <v>1858</v>
      </c>
      <c r="N29" s="73">
        <f t="shared" si="0"/>
        <v>1915.4639175257732</v>
      </c>
      <c r="O29" s="264" t="s">
        <v>36</v>
      </c>
      <c r="P29" s="265"/>
      <c r="Q29" s="266"/>
    </row>
    <row r="30" spans="1:17" ht="12" customHeight="1" x14ac:dyDescent="0.2">
      <c r="A30" s="253"/>
      <c r="B30" s="263"/>
      <c r="C30" s="222"/>
      <c r="D30" s="225"/>
      <c r="E30" s="222"/>
      <c r="F30" s="223"/>
      <c r="G30" s="127"/>
      <c r="H30" s="222"/>
      <c r="I30" s="223"/>
      <c r="J30" s="223"/>
      <c r="K30" s="225"/>
      <c r="L30" s="263"/>
      <c r="M30" s="261"/>
      <c r="N30" s="73">
        <f t="shared" si="0"/>
        <v>0</v>
      </c>
      <c r="O30" s="267"/>
      <c r="P30" s="268"/>
      <c r="Q30" s="269"/>
    </row>
    <row r="31" spans="1:17" ht="12" customHeight="1" x14ac:dyDescent="0.2">
      <c r="A31" s="253" t="s">
        <v>384</v>
      </c>
      <c r="B31" s="262" t="s">
        <v>355</v>
      </c>
      <c r="C31" s="220" t="s">
        <v>31</v>
      </c>
      <c r="D31" s="224"/>
      <c r="E31" s="220" t="s">
        <v>35</v>
      </c>
      <c r="F31" s="221"/>
      <c r="G31" s="126"/>
      <c r="H31" s="220" t="s">
        <v>135</v>
      </c>
      <c r="I31" s="221"/>
      <c r="J31" s="221"/>
      <c r="K31" s="224"/>
      <c r="L31" s="262" t="s">
        <v>33</v>
      </c>
      <c r="M31" s="137">
        <v>2117</v>
      </c>
      <c r="N31" s="73">
        <f t="shared" si="0"/>
        <v>2182.4742268041236</v>
      </c>
      <c r="O31" s="264" t="s">
        <v>36</v>
      </c>
      <c r="P31" s="265"/>
      <c r="Q31" s="266"/>
    </row>
    <row r="32" spans="1:17" ht="12" customHeight="1" x14ac:dyDescent="0.2">
      <c r="A32" s="253"/>
      <c r="B32" s="263"/>
      <c r="C32" s="222"/>
      <c r="D32" s="225"/>
      <c r="E32" s="222"/>
      <c r="F32" s="223"/>
      <c r="G32" s="127"/>
      <c r="H32" s="222"/>
      <c r="I32" s="223"/>
      <c r="J32" s="223"/>
      <c r="K32" s="225"/>
      <c r="L32" s="263"/>
      <c r="M32" s="137"/>
      <c r="N32" s="73">
        <f t="shared" si="0"/>
        <v>0</v>
      </c>
      <c r="O32" s="267"/>
      <c r="P32" s="268"/>
      <c r="Q32" s="269"/>
    </row>
    <row r="33" spans="1:17" ht="12" customHeight="1" x14ac:dyDescent="0.2">
      <c r="A33" s="173" t="s">
        <v>138</v>
      </c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5"/>
    </row>
    <row r="34" spans="1:17" ht="12" customHeight="1" x14ac:dyDescent="0.2">
      <c r="A34" s="2" t="s">
        <v>341</v>
      </c>
      <c r="B34" s="8" t="s">
        <v>357</v>
      </c>
      <c r="C34" s="229" t="s">
        <v>31</v>
      </c>
      <c r="D34" s="230"/>
      <c r="E34" s="229" t="s">
        <v>35</v>
      </c>
      <c r="F34" s="229"/>
      <c r="G34" s="129"/>
      <c r="H34" s="229" t="s">
        <v>37</v>
      </c>
      <c r="I34" s="229"/>
      <c r="J34" s="229"/>
      <c r="K34" s="229"/>
      <c r="L34" s="10" t="s">
        <v>33</v>
      </c>
      <c r="M34" s="137">
        <v>932</v>
      </c>
      <c r="N34" s="73">
        <f>M34/0.97</f>
        <v>960.82474226804129</v>
      </c>
      <c r="O34" s="227" t="s">
        <v>38</v>
      </c>
      <c r="P34" s="227"/>
      <c r="Q34" s="228"/>
    </row>
    <row r="35" spans="1:17" ht="12" customHeight="1" x14ac:dyDescent="0.2">
      <c r="A35" s="2" t="s">
        <v>340</v>
      </c>
      <c r="B35" s="8" t="s">
        <v>358</v>
      </c>
      <c r="C35" s="229" t="s">
        <v>31</v>
      </c>
      <c r="D35" s="230"/>
      <c r="E35" s="229" t="s">
        <v>35</v>
      </c>
      <c r="F35" s="229"/>
      <c r="G35" s="129"/>
      <c r="H35" s="229" t="s">
        <v>37</v>
      </c>
      <c r="I35" s="229"/>
      <c r="J35" s="229"/>
      <c r="K35" s="229"/>
      <c r="L35" s="10" t="s">
        <v>34</v>
      </c>
      <c r="M35" s="137">
        <v>991</v>
      </c>
      <c r="N35" s="73">
        <f t="shared" ref="N35:N39" si="1">M35/0.97</f>
        <v>1021.6494845360825</v>
      </c>
      <c r="O35" s="227" t="s">
        <v>38</v>
      </c>
      <c r="P35" s="227"/>
      <c r="Q35" s="228"/>
    </row>
    <row r="36" spans="1:17" ht="12" customHeight="1" x14ac:dyDescent="0.2">
      <c r="A36" s="2" t="s">
        <v>339</v>
      </c>
      <c r="B36" s="8" t="s">
        <v>357</v>
      </c>
      <c r="C36" s="229" t="s">
        <v>31</v>
      </c>
      <c r="D36" s="230"/>
      <c r="E36" s="229" t="s">
        <v>39</v>
      </c>
      <c r="F36" s="229"/>
      <c r="G36" s="129"/>
      <c r="H36" s="229" t="s">
        <v>40</v>
      </c>
      <c r="I36" s="229"/>
      <c r="J36" s="229"/>
      <c r="K36" s="229"/>
      <c r="L36" s="10" t="s">
        <v>33</v>
      </c>
      <c r="M36" s="137">
        <v>1151</v>
      </c>
      <c r="N36" s="73">
        <f t="shared" si="1"/>
        <v>1186.5979381443299</v>
      </c>
      <c r="O36" s="227" t="s">
        <v>38</v>
      </c>
      <c r="P36" s="227"/>
      <c r="Q36" s="228"/>
    </row>
    <row r="37" spans="1:17" ht="12" customHeight="1" x14ac:dyDescent="0.2">
      <c r="A37" s="2" t="s">
        <v>338</v>
      </c>
      <c r="B37" s="8" t="s">
        <v>358</v>
      </c>
      <c r="C37" s="229" t="s">
        <v>31</v>
      </c>
      <c r="D37" s="230"/>
      <c r="E37" s="229" t="s">
        <v>39</v>
      </c>
      <c r="F37" s="229"/>
      <c r="G37" s="129"/>
      <c r="H37" s="229" t="s">
        <v>133</v>
      </c>
      <c r="I37" s="229"/>
      <c r="J37" s="229"/>
      <c r="K37" s="229"/>
      <c r="L37" s="10" t="s">
        <v>34</v>
      </c>
      <c r="M37" s="137">
        <v>1223</v>
      </c>
      <c r="N37" s="73">
        <f t="shared" si="1"/>
        <v>1260.8247422680413</v>
      </c>
      <c r="O37" s="227" t="s">
        <v>38</v>
      </c>
      <c r="P37" s="227"/>
      <c r="Q37" s="228"/>
    </row>
    <row r="38" spans="1:17" ht="12" customHeight="1" x14ac:dyDescent="0.2">
      <c r="A38" s="2" t="s">
        <v>342</v>
      </c>
      <c r="B38" s="8" t="s">
        <v>357</v>
      </c>
      <c r="C38" s="229" t="s">
        <v>31</v>
      </c>
      <c r="D38" s="230"/>
      <c r="E38" s="229" t="s">
        <v>35</v>
      </c>
      <c r="F38" s="229"/>
      <c r="G38" s="129"/>
      <c r="H38" s="229" t="s">
        <v>41</v>
      </c>
      <c r="I38" s="229"/>
      <c r="J38" s="229"/>
      <c r="K38" s="229"/>
      <c r="L38" s="10" t="s">
        <v>33</v>
      </c>
      <c r="M38" s="137">
        <v>1195</v>
      </c>
      <c r="N38" s="73">
        <f t="shared" si="1"/>
        <v>1231.9587628865979</v>
      </c>
      <c r="O38" s="227" t="s">
        <v>43</v>
      </c>
      <c r="P38" s="227"/>
      <c r="Q38" s="228"/>
    </row>
    <row r="39" spans="1:17" ht="12" customHeight="1" x14ac:dyDescent="0.2">
      <c r="A39" s="2" t="s">
        <v>343</v>
      </c>
      <c r="B39" s="8" t="s">
        <v>358</v>
      </c>
      <c r="C39" s="229" t="s">
        <v>31</v>
      </c>
      <c r="D39" s="230"/>
      <c r="E39" s="229" t="s">
        <v>35</v>
      </c>
      <c r="F39" s="229"/>
      <c r="G39" s="129"/>
      <c r="H39" s="229" t="s">
        <v>41</v>
      </c>
      <c r="I39" s="229"/>
      <c r="J39" s="229"/>
      <c r="K39" s="229"/>
      <c r="L39" s="10" t="s">
        <v>34</v>
      </c>
      <c r="M39" s="137">
        <v>1282</v>
      </c>
      <c r="N39" s="73">
        <f t="shared" si="1"/>
        <v>1321.6494845360826</v>
      </c>
      <c r="O39" s="227" t="s">
        <v>43</v>
      </c>
      <c r="P39" s="227"/>
      <c r="Q39" s="228"/>
    </row>
    <row r="40" spans="1:17" ht="12" customHeight="1" x14ac:dyDescent="0.2">
      <c r="A40" s="173" t="s">
        <v>87</v>
      </c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5"/>
    </row>
    <row r="41" spans="1:17" ht="12" customHeight="1" x14ac:dyDescent="0.2">
      <c r="A41" s="271" t="s">
        <v>380</v>
      </c>
      <c r="B41" s="272"/>
      <c r="C41" s="272"/>
      <c r="D41" s="272"/>
      <c r="E41" s="272"/>
      <c r="F41" s="272"/>
      <c r="G41" s="272"/>
      <c r="H41" s="272"/>
      <c r="I41" s="272"/>
      <c r="J41" s="272"/>
      <c r="K41" s="273"/>
      <c r="L41" s="52" t="s">
        <v>12</v>
      </c>
      <c r="M41" s="137">
        <v>813</v>
      </c>
      <c r="N41" s="73">
        <f>M41/0.97</f>
        <v>838.14432989690727</v>
      </c>
      <c r="O41" s="274" t="s">
        <v>925</v>
      </c>
      <c r="P41" s="213"/>
      <c r="Q41" s="213"/>
    </row>
    <row r="42" spans="1:17" ht="12" customHeight="1" x14ac:dyDescent="0.2">
      <c r="A42" s="231" t="s">
        <v>66</v>
      </c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98" t="s">
        <v>12</v>
      </c>
      <c r="M42" s="137">
        <v>846</v>
      </c>
      <c r="N42" s="73">
        <f t="shared" ref="N42:N56" si="2">M42/0.97</f>
        <v>872.1649484536083</v>
      </c>
      <c r="O42" s="274"/>
      <c r="P42" s="213"/>
      <c r="Q42" s="213"/>
    </row>
    <row r="43" spans="1:17" ht="12" customHeight="1" x14ac:dyDescent="0.2">
      <c r="A43" s="231" t="s">
        <v>912</v>
      </c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L43" s="98" t="s">
        <v>12</v>
      </c>
      <c r="M43" s="137">
        <v>1164</v>
      </c>
      <c r="N43" s="73">
        <f t="shared" si="2"/>
        <v>1200</v>
      </c>
      <c r="O43" s="213"/>
      <c r="P43" s="213"/>
      <c r="Q43" s="213"/>
    </row>
    <row r="44" spans="1:17" ht="12" customHeight="1" x14ac:dyDescent="0.2">
      <c r="A44" s="231" t="s">
        <v>71</v>
      </c>
      <c r="B44" s="208"/>
      <c r="C44" s="208"/>
      <c r="D44" s="208"/>
      <c r="E44" s="208"/>
      <c r="F44" s="208"/>
      <c r="G44" s="208"/>
      <c r="H44" s="208"/>
      <c r="I44" s="208"/>
      <c r="J44" s="208"/>
      <c r="K44" s="208"/>
      <c r="L44" s="98" t="s">
        <v>12</v>
      </c>
      <c r="M44" s="137">
        <v>1738</v>
      </c>
      <c r="N44" s="73">
        <f t="shared" si="2"/>
        <v>1791.7525773195878</v>
      </c>
      <c r="O44" s="213"/>
      <c r="P44" s="213"/>
      <c r="Q44" s="213"/>
    </row>
    <row r="45" spans="1:17" ht="12" customHeight="1" x14ac:dyDescent="0.2">
      <c r="A45" s="231" t="s">
        <v>913</v>
      </c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98" t="s">
        <v>12</v>
      </c>
      <c r="M45" s="137">
        <v>3078</v>
      </c>
      <c r="N45" s="73">
        <f t="shared" si="2"/>
        <v>3173.1958762886597</v>
      </c>
      <c r="O45" s="213"/>
      <c r="P45" s="213"/>
      <c r="Q45" s="213"/>
    </row>
    <row r="46" spans="1:17" ht="12" customHeight="1" x14ac:dyDescent="0.2">
      <c r="A46" s="231" t="s">
        <v>914</v>
      </c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98" t="s">
        <v>12</v>
      </c>
      <c r="M46" s="137">
        <v>3195</v>
      </c>
      <c r="N46" s="73">
        <f t="shared" si="2"/>
        <v>3293.8144329896909</v>
      </c>
      <c r="O46" s="213"/>
      <c r="P46" s="213"/>
      <c r="Q46" s="213"/>
    </row>
    <row r="47" spans="1:17" ht="12" customHeight="1" x14ac:dyDescent="0.2">
      <c r="A47" s="231" t="s">
        <v>915</v>
      </c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98" t="s">
        <v>12</v>
      </c>
      <c r="M47" s="137">
        <v>3123</v>
      </c>
      <c r="N47" s="73">
        <f t="shared" si="2"/>
        <v>3219.5876288659797</v>
      </c>
      <c r="O47" s="213"/>
      <c r="P47" s="213"/>
      <c r="Q47" s="213"/>
    </row>
    <row r="48" spans="1:17" ht="12" customHeight="1" x14ac:dyDescent="0.2">
      <c r="A48" s="231" t="s">
        <v>916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98" t="s">
        <v>12</v>
      </c>
      <c r="M48" s="137">
        <v>4124</v>
      </c>
      <c r="N48" s="73">
        <f t="shared" si="2"/>
        <v>4251.5463917525776</v>
      </c>
      <c r="O48" s="213"/>
      <c r="P48" s="213"/>
      <c r="Q48" s="213"/>
    </row>
    <row r="49" spans="1:17" ht="12" customHeight="1" x14ac:dyDescent="0.2">
      <c r="A49" s="231" t="s">
        <v>917</v>
      </c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98" t="s">
        <v>12</v>
      </c>
      <c r="M49" s="137">
        <v>4345</v>
      </c>
      <c r="N49" s="73">
        <f t="shared" si="2"/>
        <v>4479.3814432989693</v>
      </c>
      <c r="O49" s="213"/>
      <c r="P49" s="213"/>
      <c r="Q49" s="213"/>
    </row>
    <row r="50" spans="1:17" ht="12" customHeight="1" x14ac:dyDescent="0.2">
      <c r="A50" s="231" t="s">
        <v>918</v>
      </c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98" t="s">
        <v>12</v>
      </c>
      <c r="M50" s="137">
        <v>4300</v>
      </c>
      <c r="N50" s="73">
        <f t="shared" si="2"/>
        <v>4432.9896907216498</v>
      </c>
      <c r="O50" s="213"/>
      <c r="P50" s="213"/>
      <c r="Q50" s="213"/>
    </row>
    <row r="51" spans="1:17" ht="12" customHeight="1" x14ac:dyDescent="0.2">
      <c r="A51" s="231" t="s">
        <v>919</v>
      </c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98" t="s">
        <v>12</v>
      </c>
      <c r="M51" s="137">
        <v>7482</v>
      </c>
      <c r="N51" s="73">
        <f t="shared" si="2"/>
        <v>7713.4020618556706</v>
      </c>
      <c r="O51" s="213"/>
      <c r="P51" s="213"/>
      <c r="Q51" s="213"/>
    </row>
    <row r="52" spans="1:17" ht="12" customHeight="1" x14ac:dyDescent="0.2">
      <c r="A52" s="231" t="s">
        <v>920</v>
      </c>
      <c r="B52" s="208"/>
      <c r="C52" s="208"/>
      <c r="D52" s="208"/>
      <c r="E52" s="208"/>
      <c r="F52" s="208"/>
      <c r="G52" s="208"/>
      <c r="H52" s="208"/>
      <c r="I52" s="208"/>
      <c r="J52" s="208"/>
      <c r="K52" s="208"/>
      <c r="L52" s="98" t="s">
        <v>12</v>
      </c>
      <c r="M52" s="137">
        <v>7703</v>
      </c>
      <c r="N52" s="73">
        <f t="shared" si="2"/>
        <v>7941.2371134020623</v>
      </c>
      <c r="O52" s="213"/>
      <c r="P52" s="213"/>
      <c r="Q52" s="213"/>
    </row>
    <row r="53" spans="1:17" ht="12" customHeight="1" x14ac:dyDescent="0.2">
      <c r="A53" s="231" t="s">
        <v>921</v>
      </c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98" t="s">
        <v>12</v>
      </c>
      <c r="M53" s="137">
        <v>7658</v>
      </c>
      <c r="N53" s="73">
        <f t="shared" si="2"/>
        <v>7894.8453608247428</v>
      </c>
      <c r="O53" s="213"/>
      <c r="P53" s="213"/>
      <c r="Q53" s="213"/>
    </row>
    <row r="54" spans="1:17" ht="12" customHeight="1" x14ac:dyDescent="0.2">
      <c r="A54" s="231" t="s">
        <v>922</v>
      </c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L54" s="98" t="s">
        <v>12</v>
      </c>
      <c r="M54" s="137">
        <v>5957</v>
      </c>
      <c r="N54" s="73">
        <f t="shared" si="2"/>
        <v>6141.2371134020623</v>
      </c>
      <c r="O54" s="213"/>
      <c r="P54" s="213"/>
      <c r="Q54" s="213"/>
    </row>
    <row r="55" spans="1:17" ht="12" customHeight="1" x14ac:dyDescent="0.2">
      <c r="A55" s="231" t="s">
        <v>923</v>
      </c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98" t="s">
        <v>12</v>
      </c>
      <c r="M55" s="137">
        <v>5509</v>
      </c>
      <c r="N55" s="73">
        <f t="shared" si="2"/>
        <v>5679.3814432989693</v>
      </c>
      <c r="O55" s="213"/>
      <c r="P55" s="213"/>
      <c r="Q55" s="213"/>
    </row>
    <row r="56" spans="1:17" ht="12" customHeight="1" x14ac:dyDescent="0.2">
      <c r="A56" s="231" t="s">
        <v>924</v>
      </c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98" t="s">
        <v>12</v>
      </c>
      <c r="M56" s="137">
        <v>5807</v>
      </c>
      <c r="N56" s="73">
        <f t="shared" si="2"/>
        <v>5986.5979381443303</v>
      </c>
      <c r="O56" s="213"/>
      <c r="P56" s="213"/>
      <c r="Q56" s="213"/>
    </row>
    <row r="57" spans="1:17" ht="12" customHeight="1" x14ac:dyDescent="0.2">
      <c r="A57" s="173" t="s">
        <v>381</v>
      </c>
      <c r="B57" s="174"/>
      <c r="C57" s="174"/>
      <c r="D57" s="174"/>
      <c r="E57" s="174"/>
      <c r="F57" s="174"/>
      <c r="G57" s="174"/>
      <c r="H57" s="174"/>
      <c r="I57" s="175"/>
      <c r="J57" s="258"/>
      <c r="K57" s="232" t="s">
        <v>280</v>
      </c>
      <c r="L57" s="233"/>
      <c r="M57" s="233"/>
      <c r="N57" s="233"/>
      <c r="O57" s="233"/>
      <c r="P57" s="233"/>
      <c r="Q57" s="233"/>
    </row>
    <row r="58" spans="1:17" ht="12" customHeight="1" x14ac:dyDescent="0.2">
      <c r="A58" s="226" t="s">
        <v>159</v>
      </c>
      <c r="B58" s="208"/>
      <c r="C58" s="208"/>
      <c r="D58" s="208"/>
      <c r="E58" s="94" t="s">
        <v>12</v>
      </c>
      <c r="F58" s="108" t="s">
        <v>12</v>
      </c>
      <c r="G58" s="137">
        <v>211</v>
      </c>
      <c r="H58" s="73">
        <f>G58/0.95</f>
        <v>222.10526315789474</v>
      </c>
      <c r="I58" s="31"/>
      <c r="J58" s="259"/>
      <c r="K58" s="234" t="s">
        <v>595</v>
      </c>
      <c r="L58" s="235"/>
      <c r="M58" s="235"/>
      <c r="N58" s="236"/>
      <c r="O58" s="51" t="s">
        <v>12</v>
      </c>
      <c r="P58" s="137">
        <v>257</v>
      </c>
      <c r="Q58" s="73">
        <f t="shared" ref="Q58:Q66" si="3">P58/0.97</f>
        <v>264.94845360824741</v>
      </c>
    </row>
    <row r="59" spans="1:17" ht="12" customHeight="1" x14ac:dyDescent="0.2">
      <c r="A59" s="226" t="s">
        <v>336</v>
      </c>
      <c r="B59" s="208"/>
      <c r="C59" s="208"/>
      <c r="D59" s="208"/>
      <c r="E59" s="34"/>
      <c r="F59" s="5" t="s">
        <v>12</v>
      </c>
      <c r="G59" s="137">
        <v>1274</v>
      </c>
      <c r="H59" s="73">
        <f t="shared" ref="H59:H78" si="4">G59/0.95</f>
        <v>1341.0526315789475</v>
      </c>
      <c r="I59" s="32"/>
      <c r="J59" s="259"/>
      <c r="K59" s="234" t="s">
        <v>596</v>
      </c>
      <c r="L59" s="235"/>
      <c r="M59" s="235"/>
      <c r="N59" s="236"/>
      <c r="O59" s="51" t="s">
        <v>12</v>
      </c>
      <c r="P59" s="137">
        <v>264</v>
      </c>
      <c r="Q59" s="73">
        <f t="shared" si="3"/>
        <v>272.16494845360825</v>
      </c>
    </row>
    <row r="60" spans="1:17" ht="12" customHeight="1" x14ac:dyDescent="0.2">
      <c r="A60" s="226" t="s">
        <v>337</v>
      </c>
      <c r="B60" s="208"/>
      <c r="C60" s="208"/>
      <c r="D60" s="208"/>
      <c r="E60" s="35"/>
      <c r="F60" s="5" t="s">
        <v>12</v>
      </c>
      <c r="G60" s="137">
        <v>2506</v>
      </c>
      <c r="H60" s="73">
        <f t="shared" si="4"/>
        <v>2637.8947368421054</v>
      </c>
      <c r="I60" s="32"/>
      <c r="J60" s="259"/>
      <c r="K60" s="234" t="s">
        <v>597</v>
      </c>
      <c r="L60" s="235"/>
      <c r="M60" s="235"/>
      <c r="N60" s="236"/>
      <c r="O60" s="51" t="s">
        <v>12</v>
      </c>
      <c r="P60" s="137">
        <v>280</v>
      </c>
      <c r="Q60" s="73">
        <f t="shared" si="3"/>
        <v>288.65979381443299</v>
      </c>
    </row>
    <row r="61" spans="1:17" ht="12" customHeight="1" x14ac:dyDescent="0.2">
      <c r="A61" s="226" t="s">
        <v>137</v>
      </c>
      <c r="B61" s="208"/>
      <c r="C61" s="208"/>
      <c r="D61" s="208"/>
      <c r="E61" s="35"/>
      <c r="F61" s="5" t="s">
        <v>12</v>
      </c>
      <c r="G61" s="137">
        <v>3149</v>
      </c>
      <c r="H61" s="73">
        <f t="shared" si="4"/>
        <v>3314.7368421052633</v>
      </c>
      <c r="I61" s="32"/>
      <c r="J61" s="259"/>
      <c r="K61" s="234" t="s">
        <v>598</v>
      </c>
      <c r="L61" s="235"/>
      <c r="M61" s="235"/>
      <c r="N61" s="236"/>
      <c r="O61" s="51" t="s">
        <v>12</v>
      </c>
      <c r="P61" s="137">
        <v>521</v>
      </c>
      <c r="Q61" s="73">
        <f t="shared" si="3"/>
        <v>537.11340206185571</v>
      </c>
    </row>
    <row r="62" spans="1:17" ht="12" customHeight="1" x14ac:dyDescent="0.2">
      <c r="A62" s="226" t="s">
        <v>366</v>
      </c>
      <c r="B62" s="208"/>
      <c r="C62" s="208"/>
      <c r="D62" s="208"/>
      <c r="E62" s="35"/>
      <c r="F62" s="5" t="s">
        <v>12</v>
      </c>
      <c r="G62" s="137">
        <v>6689</v>
      </c>
      <c r="H62" s="73">
        <f t="shared" si="4"/>
        <v>7041.0526315789475</v>
      </c>
      <c r="I62" s="32"/>
      <c r="J62" s="259"/>
      <c r="K62" s="234" t="s">
        <v>599</v>
      </c>
      <c r="L62" s="235"/>
      <c r="M62" s="235"/>
      <c r="N62" s="236"/>
      <c r="O62" s="51" t="s">
        <v>12</v>
      </c>
      <c r="P62" s="137">
        <v>260</v>
      </c>
      <c r="Q62" s="73">
        <f t="shared" si="3"/>
        <v>268.04123711340208</v>
      </c>
    </row>
    <row r="63" spans="1:17" ht="12" customHeight="1" x14ac:dyDescent="0.2">
      <c r="A63" s="234" t="s">
        <v>75</v>
      </c>
      <c r="B63" s="235"/>
      <c r="C63" s="235"/>
      <c r="D63" s="236"/>
      <c r="E63" s="53"/>
      <c r="F63" s="54" t="s">
        <v>12</v>
      </c>
      <c r="G63" s="137">
        <v>137</v>
      </c>
      <c r="H63" s="73">
        <f t="shared" si="4"/>
        <v>144.21052631578948</v>
      </c>
      <c r="I63" s="32"/>
      <c r="J63" s="259"/>
      <c r="K63" s="234" t="s">
        <v>600</v>
      </c>
      <c r="L63" s="235"/>
      <c r="M63" s="235"/>
      <c r="N63" s="236"/>
      <c r="O63" s="51" t="s">
        <v>12</v>
      </c>
      <c r="P63" s="137">
        <v>274</v>
      </c>
      <c r="Q63" s="73">
        <f t="shared" si="3"/>
        <v>282.4742268041237</v>
      </c>
    </row>
    <row r="64" spans="1:17" ht="12.75" customHeight="1" x14ac:dyDescent="0.2">
      <c r="A64" s="277" t="s">
        <v>274</v>
      </c>
      <c r="B64" s="278"/>
      <c r="C64" s="278"/>
      <c r="D64" s="279"/>
      <c r="E64" s="35"/>
      <c r="F64" s="5" t="s">
        <v>12</v>
      </c>
      <c r="G64" s="137">
        <v>226</v>
      </c>
      <c r="H64" s="73">
        <f t="shared" si="4"/>
        <v>237.89473684210526</v>
      </c>
      <c r="I64" s="32"/>
      <c r="J64" s="259"/>
      <c r="K64" s="234" t="s">
        <v>603</v>
      </c>
      <c r="L64" s="235"/>
      <c r="M64" s="235"/>
      <c r="N64" s="236"/>
      <c r="O64" s="51" t="s">
        <v>12</v>
      </c>
      <c r="P64" s="137">
        <v>287</v>
      </c>
      <c r="Q64" s="73">
        <f t="shared" si="3"/>
        <v>295.87628865979383</v>
      </c>
    </row>
    <row r="65" spans="1:17" ht="12" customHeight="1" x14ac:dyDescent="0.2">
      <c r="A65" s="234" t="s">
        <v>76</v>
      </c>
      <c r="B65" s="235"/>
      <c r="C65" s="235"/>
      <c r="D65" s="236"/>
      <c r="E65" s="53"/>
      <c r="F65" s="54" t="s">
        <v>12</v>
      </c>
      <c r="G65" s="137">
        <v>164</v>
      </c>
      <c r="H65" s="73">
        <f t="shared" si="4"/>
        <v>172.63157894736844</v>
      </c>
      <c r="I65" s="32"/>
      <c r="J65" s="259"/>
      <c r="K65" s="234" t="s">
        <v>385</v>
      </c>
      <c r="L65" s="235"/>
      <c r="M65" s="235"/>
      <c r="N65" s="236"/>
      <c r="O65" s="55" t="s">
        <v>386</v>
      </c>
      <c r="P65" s="137">
        <v>174</v>
      </c>
      <c r="Q65" s="73">
        <f t="shared" si="3"/>
        <v>179.38144329896909</v>
      </c>
    </row>
    <row r="66" spans="1:17" ht="12" customHeight="1" x14ac:dyDescent="0.2">
      <c r="A66" s="234" t="s">
        <v>588</v>
      </c>
      <c r="B66" s="235"/>
      <c r="C66" s="235"/>
      <c r="D66" s="236"/>
      <c r="E66" s="53"/>
      <c r="F66" s="54" t="s">
        <v>12</v>
      </c>
      <c r="G66" s="137">
        <v>156</v>
      </c>
      <c r="H66" s="73">
        <f t="shared" si="4"/>
        <v>164.21052631578948</v>
      </c>
      <c r="I66" s="32"/>
      <c r="J66" s="259"/>
      <c r="K66" s="234" t="s">
        <v>359</v>
      </c>
      <c r="L66" s="235"/>
      <c r="M66" s="235"/>
      <c r="N66" s="236"/>
      <c r="O66" s="51" t="s">
        <v>12</v>
      </c>
      <c r="P66" s="137">
        <v>132</v>
      </c>
      <c r="Q66" s="73">
        <f t="shared" si="3"/>
        <v>136.08247422680412</v>
      </c>
    </row>
    <row r="67" spans="1:17" ht="12" customHeight="1" x14ac:dyDescent="0.2">
      <c r="A67" s="234" t="s">
        <v>589</v>
      </c>
      <c r="B67" s="235"/>
      <c r="C67" s="235"/>
      <c r="D67" s="236"/>
      <c r="E67" s="53"/>
      <c r="F67" s="54" t="s">
        <v>12</v>
      </c>
      <c r="G67" s="137">
        <v>138</v>
      </c>
      <c r="H67" s="73">
        <f t="shared" si="4"/>
        <v>145.26315789473685</v>
      </c>
      <c r="I67" s="32"/>
      <c r="J67" s="259"/>
      <c r="K67" s="249" t="s">
        <v>72</v>
      </c>
      <c r="L67" s="250"/>
      <c r="M67" s="250"/>
      <c r="N67" s="250"/>
      <c r="O67" s="250"/>
      <c r="P67" s="250"/>
      <c r="Q67" s="250"/>
    </row>
    <row r="68" spans="1:17" ht="12" customHeight="1" x14ac:dyDescent="0.2">
      <c r="A68" s="234" t="s">
        <v>592</v>
      </c>
      <c r="B68" s="235"/>
      <c r="C68" s="235"/>
      <c r="D68" s="236"/>
      <c r="E68" s="53"/>
      <c r="F68" s="54" t="s">
        <v>12</v>
      </c>
      <c r="G68" s="137">
        <v>125</v>
      </c>
      <c r="H68" s="73">
        <f t="shared" si="4"/>
        <v>131.57894736842107</v>
      </c>
      <c r="I68" s="32"/>
      <c r="J68" s="259"/>
      <c r="K68" s="255" t="s">
        <v>893</v>
      </c>
      <c r="L68" s="256"/>
      <c r="M68" s="256"/>
      <c r="N68" s="257"/>
      <c r="O68" s="119" t="s">
        <v>12</v>
      </c>
      <c r="P68" s="137">
        <v>796</v>
      </c>
      <c r="Q68" s="73">
        <f t="shared" ref="Q68:Q76" si="5">P68/0.97</f>
        <v>820.61855670103091</v>
      </c>
    </row>
    <row r="69" spans="1:17" ht="12" customHeight="1" x14ac:dyDescent="0.2">
      <c r="A69" s="234" t="s">
        <v>590</v>
      </c>
      <c r="B69" s="235"/>
      <c r="C69" s="235"/>
      <c r="D69" s="236"/>
      <c r="E69" s="53"/>
      <c r="F69" s="54" t="s">
        <v>12</v>
      </c>
      <c r="G69" s="137">
        <v>156</v>
      </c>
      <c r="H69" s="73">
        <f t="shared" si="4"/>
        <v>164.21052631578948</v>
      </c>
      <c r="I69" s="32"/>
      <c r="J69" s="259"/>
      <c r="K69" s="255" t="s">
        <v>894</v>
      </c>
      <c r="L69" s="256"/>
      <c r="M69" s="256"/>
      <c r="N69" s="257"/>
      <c r="O69" s="119" t="s">
        <v>12</v>
      </c>
      <c r="P69" s="137">
        <v>829</v>
      </c>
      <c r="Q69" s="73">
        <f t="shared" si="5"/>
        <v>854.63917525773195</v>
      </c>
    </row>
    <row r="70" spans="1:17" ht="12" customHeight="1" x14ac:dyDescent="0.2">
      <c r="A70" s="234" t="s">
        <v>591</v>
      </c>
      <c r="B70" s="235"/>
      <c r="C70" s="235"/>
      <c r="D70" s="236"/>
      <c r="E70" s="53"/>
      <c r="F70" s="54" t="s">
        <v>12</v>
      </c>
      <c r="G70" s="137">
        <v>138</v>
      </c>
      <c r="H70" s="73">
        <f t="shared" si="4"/>
        <v>145.26315789473685</v>
      </c>
      <c r="I70" s="32"/>
      <c r="J70" s="259"/>
      <c r="K70" s="254" t="s">
        <v>945</v>
      </c>
      <c r="L70" s="226"/>
      <c r="M70" s="226"/>
      <c r="N70" s="252"/>
      <c r="O70" s="107" t="s">
        <v>12</v>
      </c>
      <c r="P70" s="137">
        <v>952</v>
      </c>
      <c r="Q70" s="73">
        <f t="shared" si="5"/>
        <v>981.4432989690722</v>
      </c>
    </row>
    <row r="71" spans="1:17" ht="12" customHeight="1" x14ac:dyDescent="0.2">
      <c r="A71" s="234" t="s">
        <v>593</v>
      </c>
      <c r="B71" s="235"/>
      <c r="C71" s="235"/>
      <c r="D71" s="236"/>
      <c r="E71" s="53"/>
      <c r="F71" s="54" t="s">
        <v>12</v>
      </c>
      <c r="G71" s="137">
        <v>125</v>
      </c>
      <c r="H71" s="73">
        <f t="shared" si="4"/>
        <v>131.57894736842107</v>
      </c>
      <c r="I71" s="33"/>
      <c r="J71" s="259"/>
      <c r="K71" s="226" t="s">
        <v>895</v>
      </c>
      <c r="L71" s="226"/>
      <c r="M71" s="226"/>
      <c r="N71" s="252"/>
      <c r="O71" s="107" t="s">
        <v>12</v>
      </c>
      <c r="P71" s="137">
        <v>646</v>
      </c>
      <c r="Q71" s="73">
        <f t="shared" si="5"/>
        <v>665.97938144329896</v>
      </c>
    </row>
    <row r="72" spans="1:17" ht="12" customHeight="1" x14ac:dyDescent="0.2">
      <c r="A72" s="234" t="s">
        <v>77</v>
      </c>
      <c r="B72" s="235"/>
      <c r="C72" s="235"/>
      <c r="D72" s="236"/>
      <c r="E72" s="53"/>
      <c r="F72" s="54" t="s">
        <v>12</v>
      </c>
      <c r="G72" s="137">
        <v>109</v>
      </c>
      <c r="H72" s="73">
        <f t="shared" si="4"/>
        <v>114.73684210526316</v>
      </c>
      <c r="I72" s="31"/>
      <c r="J72" s="259"/>
      <c r="K72" s="226" t="s">
        <v>896</v>
      </c>
      <c r="L72" s="226"/>
      <c r="M72" s="226"/>
      <c r="N72" s="252"/>
      <c r="O72" s="107" t="s">
        <v>12</v>
      </c>
      <c r="P72" s="137">
        <v>562</v>
      </c>
      <c r="Q72" s="73">
        <f t="shared" si="5"/>
        <v>579.38144329896909</v>
      </c>
    </row>
    <row r="73" spans="1:17" ht="12" customHeight="1" x14ac:dyDescent="0.2">
      <c r="A73" s="234" t="s">
        <v>594</v>
      </c>
      <c r="B73" s="235"/>
      <c r="C73" s="235"/>
      <c r="D73" s="236"/>
      <c r="E73" s="53"/>
      <c r="F73" s="54" t="s">
        <v>12</v>
      </c>
      <c r="G73" s="137">
        <v>86</v>
      </c>
      <c r="H73" s="73">
        <f t="shared" si="4"/>
        <v>90.526315789473685</v>
      </c>
      <c r="I73" s="33"/>
      <c r="J73" s="165"/>
      <c r="K73" s="226" t="s">
        <v>897</v>
      </c>
      <c r="L73" s="226"/>
      <c r="M73" s="226"/>
      <c r="N73" s="252"/>
      <c r="O73" s="107" t="s">
        <v>12</v>
      </c>
      <c r="P73" s="137">
        <v>1109</v>
      </c>
      <c r="Q73" s="73">
        <f t="shared" si="5"/>
        <v>1143.2989690721649</v>
      </c>
    </row>
    <row r="74" spans="1:17" ht="12" customHeight="1" x14ac:dyDescent="0.2">
      <c r="A74" s="234" t="s">
        <v>178</v>
      </c>
      <c r="B74" s="235"/>
      <c r="C74" s="235"/>
      <c r="D74" s="236"/>
      <c r="E74" s="53"/>
      <c r="F74" s="54" t="s">
        <v>12</v>
      </c>
      <c r="G74" s="137">
        <v>300</v>
      </c>
      <c r="H74" s="73">
        <f t="shared" si="4"/>
        <v>315.78947368421052</v>
      </c>
      <c r="I74" s="29"/>
      <c r="J74" s="165"/>
      <c r="K74" s="226" t="s">
        <v>898</v>
      </c>
      <c r="L74" s="226"/>
      <c r="M74" s="226"/>
      <c r="N74" s="252"/>
      <c r="O74" s="107" t="s">
        <v>12</v>
      </c>
      <c r="P74" s="137">
        <v>758</v>
      </c>
      <c r="Q74" s="73">
        <f t="shared" si="5"/>
        <v>781.4432989690722</v>
      </c>
    </row>
    <row r="75" spans="1:17" ht="12" customHeight="1" x14ac:dyDescent="0.2">
      <c r="A75" s="226" t="s">
        <v>946</v>
      </c>
      <c r="B75" s="208"/>
      <c r="C75" s="208"/>
      <c r="D75" s="208"/>
      <c r="E75" s="94" t="s">
        <v>12</v>
      </c>
      <c r="F75" s="5" t="s">
        <v>12</v>
      </c>
      <c r="G75" s="137">
        <v>233</v>
      </c>
      <c r="H75" s="73">
        <f t="shared" si="4"/>
        <v>245.26315789473685</v>
      </c>
      <c r="I75" s="29"/>
      <c r="J75" s="165"/>
      <c r="K75" s="226" t="s">
        <v>899</v>
      </c>
      <c r="L75" s="226"/>
      <c r="M75" s="226"/>
      <c r="N75" s="252"/>
      <c r="O75" s="107"/>
      <c r="P75" s="137">
        <v>674</v>
      </c>
      <c r="Q75" s="73">
        <f t="shared" si="5"/>
        <v>694.84536082474233</v>
      </c>
    </row>
    <row r="76" spans="1:17" ht="12" customHeight="1" x14ac:dyDescent="0.2">
      <c r="A76" s="226" t="s">
        <v>947</v>
      </c>
      <c r="B76" s="208"/>
      <c r="C76" s="208"/>
      <c r="D76" s="208"/>
      <c r="E76" s="94" t="s">
        <v>12</v>
      </c>
      <c r="F76" s="5" t="s">
        <v>12</v>
      </c>
      <c r="G76" s="137">
        <v>320</v>
      </c>
      <c r="H76" s="73">
        <f t="shared" si="4"/>
        <v>336.84210526315792</v>
      </c>
      <c r="I76" s="29"/>
      <c r="J76" s="165"/>
      <c r="K76" s="226" t="s">
        <v>900</v>
      </c>
      <c r="L76" s="226"/>
      <c r="M76" s="226"/>
      <c r="N76" s="252"/>
      <c r="O76" s="107" t="s">
        <v>12</v>
      </c>
      <c r="P76" s="137">
        <v>1698</v>
      </c>
      <c r="Q76" s="73">
        <f t="shared" si="5"/>
        <v>1750.5154639175257</v>
      </c>
    </row>
    <row r="77" spans="1:17" ht="12" customHeight="1" x14ac:dyDescent="0.2">
      <c r="A77" s="226" t="s">
        <v>333</v>
      </c>
      <c r="B77" s="208"/>
      <c r="C77" s="208"/>
      <c r="D77" s="208"/>
      <c r="E77" s="94" t="s">
        <v>12</v>
      </c>
      <c r="F77" s="65" t="s">
        <v>386</v>
      </c>
      <c r="G77" s="137">
        <v>2278</v>
      </c>
      <c r="H77" s="73">
        <f t="shared" si="4"/>
        <v>2397.8947368421054</v>
      </c>
      <c r="K77" s="249" t="s">
        <v>360</v>
      </c>
      <c r="L77" s="250"/>
      <c r="M77" s="250"/>
      <c r="N77" s="250"/>
      <c r="O77" s="250"/>
      <c r="P77" s="250"/>
      <c r="Q77" s="251"/>
    </row>
    <row r="78" spans="1:17" ht="12" customHeight="1" x14ac:dyDescent="0.2">
      <c r="A78" s="36" t="s">
        <v>365</v>
      </c>
      <c r="B78" s="37"/>
      <c r="C78" s="37"/>
      <c r="D78" s="26"/>
      <c r="E78" s="25"/>
      <c r="F78" s="5" t="s">
        <v>12</v>
      </c>
      <c r="G78" s="137">
        <v>421</v>
      </c>
      <c r="H78" s="73">
        <f t="shared" si="4"/>
        <v>443.15789473684214</v>
      </c>
      <c r="K78" s="226" t="s">
        <v>361</v>
      </c>
      <c r="L78" s="208"/>
      <c r="M78" s="208"/>
      <c r="N78" s="208"/>
      <c r="O78" s="94" t="s">
        <v>12</v>
      </c>
      <c r="P78" s="137">
        <v>272</v>
      </c>
      <c r="Q78" s="73">
        <f t="shared" ref="Q78:Q82" si="6">P78/0.97</f>
        <v>280.41237113402065</v>
      </c>
    </row>
    <row r="79" spans="1:17" ht="12" customHeight="1" x14ac:dyDescent="0.2">
      <c r="A79" s="64" t="s">
        <v>437</v>
      </c>
      <c r="B79" s="27"/>
      <c r="C79" s="27"/>
      <c r="D79" s="28"/>
      <c r="E79" s="29"/>
      <c r="F79" s="65" t="s">
        <v>386</v>
      </c>
      <c r="G79" s="137">
        <v>2220</v>
      </c>
      <c r="H79" s="73">
        <f>G79/0.95</f>
        <v>2336.8421052631579</v>
      </c>
      <c r="I79" s="73"/>
      <c r="K79" s="226" t="s">
        <v>362</v>
      </c>
      <c r="L79" s="208"/>
      <c r="M79" s="208"/>
      <c r="N79" s="208"/>
      <c r="O79" s="94" t="s">
        <v>12</v>
      </c>
      <c r="P79" s="137">
        <v>679</v>
      </c>
      <c r="Q79" s="73">
        <f t="shared" si="6"/>
        <v>700</v>
      </c>
    </row>
    <row r="80" spans="1:17" ht="12" customHeight="1" x14ac:dyDescent="0.2">
      <c r="A80" s="149" t="s">
        <v>971</v>
      </c>
      <c r="B80" s="149"/>
      <c r="C80" s="149"/>
      <c r="D80" s="149"/>
      <c r="E80" s="149"/>
      <c r="F80" s="149"/>
      <c r="G80" s="149"/>
      <c r="H80" s="149"/>
      <c r="K80" s="226" t="s">
        <v>363</v>
      </c>
      <c r="L80" s="208"/>
      <c r="M80" s="208"/>
      <c r="N80" s="208"/>
      <c r="O80" s="94" t="s">
        <v>12</v>
      </c>
      <c r="P80" s="137">
        <v>870</v>
      </c>
      <c r="Q80" s="73">
        <f t="shared" si="6"/>
        <v>896.90721649484533</v>
      </c>
    </row>
    <row r="81" spans="1:17" ht="12" customHeight="1" x14ac:dyDescent="0.2">
      <c r="A81" s="275" t="s">
        <v>972</v>
      </c>
      <c r="B81" s="275"/>
      <c r="C81" s="275"/>
      <c r="D81" s="276"/>
      <c r="E81" s="121" t="s">
        <v>12</v>
      </c>
      <c r="F81" s="130">
        <v>186</v>
      </c>
      <c r="G81" s="137">
        <v>242</v>
      </c>
      <c r="H81" s="73">
        <f>G81/0.99</f>
        <v>244.44444444444446</v>
      </c>
      <c r="I81" s="73"/>
      <c r="K81" s="226" t="s">
        <v>364</v>
      </c>
      <c r="L81" s="208"/>
      <c r="M81" s="208"/>
      <c r="N81" s="208"/>
      <c r="O81" s="94" t="s">
        <v>12</v>
      </c>
      <c r="P81" s="137">
        <v>1373</v>
      </c>
      <c r="Q81" s="73">
        <f t="shared" si="6"/>
        <v>1415.4639175257732</v>
      </c>
    </row>
    <row r="82" spans="1:17" ht="12" customHeight="1" x14ac:dyDescent="0.2">
      <c r="A82" s="275" t="s">
        <v>973</v>
      </c>
      <c r="B82" s="275"/>
      <c r="C82" s="275"/>
      <c r="D82" s="276"/>
      <c r="E82" s="121" t="s">
        <v>12</v>
      </c>
      <c r="F82" s="130">
        <v>196</v>
      </c>
      <c r="G82" s="137">
        <v>255</v>
      </c>
      <c r="H82" s="73">
        <f>G82/0.99</f>
        <v>257.57575757575756</v>
      </c>
      <c r="I82" s="73"/>
      <c r="K82" s="226" t="s">
        <v>901</v>
      </c>
      <c r="L82" s="208"/>
      <c r="M82" s="208"/>
      <c r="N82" s="208"/>
      <c r="O82" s="94" t="s">
        <v>12</v>
      </c>
      <c r="P82" s="137">
        <v>1590</v>
      </c>
      <c r="Q82" s="73">
        <f t="shared" si="6"/>
        <v>1639.1752577319587</v>
      </c>
    </row>
    <row r="83" spans="1:17" ht="12" customHeight="1" x14ac:dyDescent="0.2">
      <c r="A83" s="275" t="s">
        <v>974</v>
      </c>
      <c r="B83" s="275"/>
      <c r="C83" s="275"/>
      <c r="D83" s="276"/>
      <c r="E83" s="121" t="s">
        <v>12</v>
      </c>
      <c r="F83" s="130">
        <v>206</v>
      </c>
      <c r="G83" s="137">
        <v>268</v>
      </c>
      <c r="H83" s="73">
        <f>G83/0.99</f>
        <v>270.70707070707073</v>
      </c>
      <c r="I83" s="73"/>
    </row>
    <row r="84" spans="1:17" ht="12" customHeight="1" x14ac:dyDescent="0.2">
      <c r="A84" s="275" t="s">
        <v>975</v>
      </c>
      <c r="B84" s="275"/>
      <c r="C84" s="275"/>
      <c r="D84" s="276"/>
      <c r="E84" s="121" t="s">
        <v>12</v>
      </c>
      <c r="F84" s="130">
        <v>268</v>
      </c>
      <c r="G84" s="137">
        <v>348</v>
      </c>
      <c r="H84" s="73">
        <f>G84/0.99</f>
        <v>351.5151515151515</v>
      </c>
      <c r="I84" s="73"/>
    </row>
    <row r="85" spans="1:17" s="1" customFormat="1" ht="12" customHeight="1" x14ac:dyDescent="0.2">
      <c r="A85" s="275" t="s">
        <v>976</v>
      </c>
      <c r="B85" s="275"/>
      <c r="C85" s="275"/>
      <c r="D85" s="276"/>
      <c r="E85" s="121" t="s">
        <v>12</v>
      </c>
      <c r="F85" s="130">
        <v>247</v>
      </c>
      <c r="G85" s="137">
        <v>321</v>
      </c>
      <c r="H85" s="73">
        <f>G85/0.99</f>
        <v>324.24242424242425</v>
      </c>
      <c r="I85" s="73"/>
      <c r="J85"/>
    </row>
    <row r="86" spans="1:17" s="1" customFormat="1" ht="12" customHeight="1" x14ac:dyDescent="0.2">
      <c r="A86"/>
      <c r="B86"/>
      <c r="C86"/>
      <c r="D86"/>
      <c r="E86"/>
      <c r="F86"/>
      <c r="G86" s="138"/>
      <c r="H86"/>
      <c r="I86" s="120"/>
      <c r="J86"/>
      <c r="K86"/>
      <c r="L86"/>
      <c r="M86" s="138"/>
      <c r="N86"/>
      <c r="O86"/>
      <c r="P86" s="138"/>
      <c r="Q86"/>
    </row>
    <row r="87" spans="1:17" s="1" customFormat="1" ht="12" customHeight="1" x14ac:dyDescent="0.2">
      <c r="A87"/>
      <c r="B87"/>
      <c r="C87"/>
      <c r="D87"/>
      <c r="E87"/>
      <c r="F87"/>
      <c r="G87" s="138"/>
      <c r="H87"/>
      <c r="I87"/>
      <c r="J87"/>
      <c r="K87"/>
      <c r="L87"/>
      <c r="M87" s="138"/>
      <c r="N87"/>
      <c r="O87"/>
      <c r="P87" s="138"/>
      <c r="Q87"/>
    </row>
    <row r="88" spans="1:17" s="1" customFormat="1" ht="12" customHeight="1" x14ac:dyDescent="0.2">
      <c r="A88"/>
      <c r="B88"/>
      <c r="C88"/>
      <c r="D88"/>
      <c r="E88"/>
      <c r="F88"/>
      <c r="G88" s="138"/>
      <c r="H88"/>
      <c r="I88"/>
      <c r="J88"/>
      <c r="K88"/>
      <c r="L88"/>
      <c r="M88" s="138"/>
      <c r="N88"/>
      <c r="O88"/>
      <c r="P88" s="138"/>
      <c r="Q88"/>
    </row>
    <row r="89" spans="1:17" s="1" customFormat="1" ht="12" customHeight="1" x14ac:dyDescent="0.2">
      <c r="A89"/>
      <c r="B89"/>
      <c r="C89"/>
      <c r="D89"/>
      <c r="E89"/>
      <c r="F89"/>
      <c r="G89" s="138"/>
      <c r="H89"/>
      <c r="I89"/>
      <c r="J89"/>
      <c r="K89"/>
      <c r="L89"/>
      <c r="M89" s="138"/>
      <c r="N89"/>
      <c r="O89"/>
      <c r="P89" s="138"/>
      <c r="Q89"/>
    </row>
    <row r="90" spans="1:17" s="1" customFormat="1" ht="12" customHeight="1" x14ac:dyDescent="0.2">
      <c r="A90"/>
      <c r="B90"/>
      <c r="C90"/>
      <c r="D90"/>
      <c r="E90"/>
      <c r="F90"/>
      <c r="G90" s="138"/>
      <c r="H90"/>
      <c r="I90"/>
      <c r="J90"/>
      <c r="K90"/>
      <c r="L90"/>
      <c r="M90" s="138"/>
      <c r="N90"/>
      <c r="O90"/>
      <c r="P90" s="138"/>
      <c r="Q90"/>
    </row>
    <row r="91" spans="1:17" s="1" customFormat="1" ht="12" customHeight="1" x14ac:dyDescent="0.2">
      <c r="A91"/>
      <c r="B91"/>
      <c r="C91"/>
      <c r="D91"/>
      <c r="E91"/>
      <c r="F91"/>
      <c r="G91" s="138"/>
      <c r="H91"/>
      <c r="I91"/>
      <c r="J91"/>
      <c r="K91"/>
      <c r="L91"/>
      <c r="M91" s="138"/>
      <c r="N91"/>
      <c r="O91"/>
      <c r="P91" s="138"/>
      <c r="Q91"/>
    </row>
    <row r="92" spans="1:17" s="1" customFormat="1" ht="12" customHeight="1" x14ac:dyDescent="0.2">
      <c r="A92"/>
      <c r="B92"/>
      <c r="C92"/>
      <c r="D92"/>
      <c r="E92"/>
      <c r="F92"/>
      <c r="G92" s="138"/>
      <c r="H92"/>
      <c r="I92"/>
      <c r="J92"/>
      <c r="K92"/>
      <c r="L92"/>
      <c r="M92" s="138"/>
      <c r="N92"/>
      <c r="O92"/>
      <c r="P92" s="138"/>
      <c r="Q92"/>
    </row>
    <row r="93" spans="1:17" s="1" customFormat="1" ht="12" customHeight="1" x14ac:dyDescent="0.2">
      <c r="A93"/>
      <c r="B93"/>
      <c r="C93"/>
      <c r="D93"/>
      <c r="E93"/>
      <c r="F93"/>
      <c r="G93" s="138"/>
      <c r="H93"/>
      <c r="I93"/>
      <c r="J93"/>
      <c r="K93"/>
      <c r="L93"/>
      <c r="M93" s="138"/>
      <c r="N93"/>
      <c r="O93"/>
      <c r="P93" s="138"/>
      <c r="Q93"/>
    </row>
    <row r="94" spans="1:17" s="1" customFormat="1" ht="12" customHeight="1" x14ac:dyDescent="0.2">
      <c r="A94"/>
      <c r="B94"/>
      <c r="C94"/>
      <c r="D94"/>
      <c r="E94"/>
      <c r="F94"/>
      <c r="G94" s="138"/>
      <c r="H94"/>
      <c r="I94"/>
      <c r="J94"/>
      <c r="K94"/>
      <c r="L94"/>
      <c r="M94" s="138"/>
      <c r="N94"/>
      <c r="O94"/>
      <c r="P94" s="138"/>
      <c r="Q94"/>
    </row>
    <row r="95" spans="1:17" s="1" customFormat="1" ht="12" customHeight="1" x14ac:dyDescent="0.2">
      <c r="A95"/>
      <c r="B95"/>
      <c r="C95"/>
      <c r="D95"/>
      <c r="E95"/>
      <c r="F95"/>
      <c r="G95" s="138"/>
      <c r="H95"/>
      <c r="I95"/>
      <c r="J95"/>
      <c r="K95"/>
      <c r="L95"/>
      <c r="M95" s="138"/>
      <c r="N95"/>
      <c r="O95"/>
      <c r="P95" s="138"/>
      <c r="Q95"/>
    </row>
    <row r="96" spans="1:17" s="1" customFormat="1" ht="12" customHeight="1" x14ac:dyDescent="0.2">
      <c r="A96"/>
      <c r="B96"/>
      <c r="C96"/>
      <c r="D96"/>
      <c r="E96"/>
      <c r="F96"/>
      <c r="G96" s="138"/>
      <c r="H96"/>
      <c r="I96"/>
      <c r="J96"/>
      <c r="K96"/>
      <c r="L96"/>
      <c r="M96" s="138"/>
      <c r="N96"/>
      <c r="O96"/>
      <c r="P96" s="138"/>
      <c r="Q96"/>
    </row>
    <row r="97" spans="1:17" s="1" customFormat="1" ht="12" customHeight="1" x14ac:dyDescent="0.2">
      <c r="A97"/>
      <c r="B97"/>
      <c r="C97"/>
      <c r="D97"/>
      <c r="E97"/>
      <c r="F97"/>
      <c r="G97" s="138"/>
      <c r="H97"/>
      <c r="I97"/>
      <c r="J97"/>
      <c r="K97"/>
      <c r="L97"/>
      <c r="M97" s="138"/>
      <c r="N97"/>
      <c r="O97"/>
      <c r="P97" s="138"/>
      <c r="Q97"/>
    </row>
  </sheetData>
  <mergeCells count="196">
    <mergeCell ref="A43:K43"/>
    <mergeCell ref="O41:Q56"/>
    <mergeCell ref="A42:K42"/>
    <mergeCell ref="A47:K47"/>
    <mergeCell ref="A48:K48"/>
    <mergeCell ref="A45:K45"/>
    <mergeCell ref="A46:K46"/>
    <mergeCell ref="A84:D84"/>
    <mergeCell ref="A85:D85"/>
    <mergeCell ref="A58:D58"/>
    <mergeCell ref="A81:D81"/>
    <mergeCell ref="A82:D82"/>
    <mergeCell ref="A83:D83"/>
    <mergeCell ref="A77:D77"/>
    <mergeCell ref="A59:D59"/>
    <mergeCell ref="A60:D60"/>
    <mergeCell ref="A61:D61"/>
    <mergeCell ref="A62:D62"/>
    <mergeCell ref="A63:D63"/>
    <mergeCell ref="A64:D64"/>
    <mergeCell ref="A65:D65"/>
    <mergeCell ref="A76:D76"/>
    <mergeCell ref="K60:N60"/>
    <mergeCell ref="K62:N62"/>
    <mergeCell ref="E24:F24"/>
    <mergeCell ref="O11:Q12"/>
    <mergeCell ref="C15:D15"/>
    <mergeCell ref="O25:Q26"/>
    <mergeCell ref="C26:D26"/>
    <mergeCell ref="E26:F26"/>
    <mergeCell ref="H26:K26"/>
    <mergeCell ref="A54:K54"/>
    <mergeCell ref="O29:Q30"/>
    <mergeCell ref="O31:Q32"/>
    <mergeCell ref="O34:Q34"/>
    <mergeCell ref="O36:Q36"/>
    <mergeCell ref="O37:Q37"/>
    <mergeCell ref="H34:K34"/>
    <mergeCell ref="O38:Q38"/>
    <mergeCell ref="C39:D39"/>
    <mergeCell ref="C38:D38"/>
    <mergeCell ref="H18:K18"/>
    <mergeCell ref="C19:D19"/>
    <mergeCell ref="E19:F19"/>
    <mergeCell ref="H19:K19"/>
    <mergeCell ref="O19:Q20"/>
    <mergeCell ref="C20:D20"/>
    <mergeCell ref="A41:K41"/>
    <mergeCell ref="B29:B30"/>
    <mergeCell ref="C25:D25"/>
    <mergeCell ref="B31:B32"/>
    <mergeCell ref="E20:F20"/>
    <mergeCell ref="H20:K20"/>
    <mergeCell ref="C13:D13"/>
    <mergeCell ref="O13:Q14"/>
    <mergeCell ref="C14:D14"/>
    <mergeCell ref="O15:Q16"/>
    <mergeCell ref="O17:Q18"/>
    <mergeCell ref="C18:D18"/>
    <mergeCell ref="E18:F18"/>
    <mergeCell ref="C21:D21"/>
    <mergeCell ref="E21:F21"/>
    <mergeCell ref="H21:K21"/>
    <mergeCell ref="O21:Q22"/>
    <mergeCell ref="C22:D22"/>
    <mergeCell ref="E22:F22"/>
    <mergeCell ref="H22:K22"/>
    <mergeCell ref="C23:D23"/>
    <mergeCell ref="E23:F23"/>
    <mergeCell ref="H23:K23"/>
    <mergeCell ref="O23:Q24"/>
    <mergeCell ref="C24:D24"/>
    <mergeCell ref="K59:N59"/>
    <mergeCell ref="H24:K24"/>
    <mergeCell ref="M29:M30"/>
    <mergeCell ref="E37:F37"/>
    <mergeCell ref="E36:F36"/>
    <mergeCell ref="E38:F38"/>
    <mergeCell ref="H39:K39"/>
    <mergeCell ref="H36:K36"/>
    <mergeCell ref="H37:K37"/>
    <mergeCell ref="A33:Q33"/>
    <mergeCell ref="O35:Q35"/>
    <mergeCell ref="B27:B28"/>
    <mergeCell ref="C27:D28"/>
    <mergeCell ref="E27:F28"/>
    <mergeCell ref="H27:K28"/>
    <mergeCell ref="L27:L28"/>
    <mergeCell ref="C29:D30"/>
    <mergeCell ref="E29:F30"/>
    <mergeCell ref="H29:K30"/>
    <mergeCell ref="L31:L32"/>
    <mergeCell ref="L29:L30"/>
    <mergeCell ref="A31:A32"/>
    <mergeCell ref="C31:D32"/>
    <mergeCell ref="O27:Q28"/>
    <mergeCell ref="E25:F25"/>
    <mergeCell ref="H25:K25"/>
    <mergeCell ref="A27:A28"/>
    <mergeCell ref="A29:A30"/>
    <mergeCell ref="A74:D74"/>
    <mergeCell ref="A75:D75"/>
    <mergeCell ref="A68:D68"/>
    <mergeCell ref="K61:N61"/>
    <mergeCell ref="A66:D66"/>
    <mergeCell ref="A67:D67"/>
    <mergeCell ref="K70:N70"/>
    <mergeCell ref="K69:N69"/>
    <mergeCell ref="K68:N68"/>
    <mergeCell ref="C36:D36"/>
    <mergeCell ref="J57:J76"/>
    <mergeCell ref="K73:N73"/>
    <mergeCell ref="A49:K49"/>
    <mergeCell ref="A50:K50"/>
    <mergeCell ref="A51:K51"/>
    <mergeCell ref="A55:K55"/>
    <mergeCell ref="A56:K56"/>
    <mergeCell ref="A53:K53"/>
    <mergeCell ref="A57:I57"/>
    <mergeCell ref="K58:N58"/>
    <mergeCell ref="K76:N76"/>
    <mergeCell ref="K71:N71"/>
    <mergeCell ref="K65:N65"/>
    <mergeCell ref="K64:N64"/>
    <mergeCell ref="K75:N75"/>
    <mergeCell ref="A73:D73"/>
    <mergeCell ref="K72:N72"/>
    <mergeCell ref="K74:N74"/>
    <mergeCell ref="A69:D69"/>
    <mergeCell ref="A72:D72"/>
    <mergeCell ref="K67:Q67"/>
    <mergeCell ref="K66:N66"/>
    <mergeCell ref="A1:Q1"/>
    <mergeCell ref="A2:Q2"/>
    <mergeCell ref="A3:Q3"/>
    <mergeCell ref="A4:Q4"/>
    <mergeCell ref="H5:K5"/>
    <mergeCell ref="E5:F5"/>
    <mergeCell ref="A6:Q6"/>
    <mergeCell ref="O5:Q5"/>
    <mergeCell ref="H16:K16"/>
    <mergeCell ref="C5:D5"/>
    <mergeCell ref="E7:F7"/>
    <mergeCell ref="O7:Q10"/>
    <mergeCell ref="H8:K8"/>
    <mergeCell ref="H9:K9"/>
    <mergeCell ref="C7:D7"/>
    <mergeCell ref="C8:D8"/>
    <mergeCell ref="H7:K7"/>
    <mergeCell ref="E8:F8"/>
    <mergeCell ref="C16:D16"/>
    <mergeCell ref="C10:D10"/>
    <mergeCell ref="C9:D9"/>
    <mergeCell ref="E9:F9"/>
    <mergeCell ref="E10:F10"/>
    <mergeCell ref="H10:K10"/>
    <mergeCell ref="C17:D17"/>
    <mergeCell ref="E17:F17"/>
    <mergeCell ref="H15:K15"/>
    <mergeCell ref="H11:K11"/>
    <mergeCell ref="H17:K17"/>
    <mergeCell ref="H12:K12"/>
    <mergeCell ref="E15:F15"/>
    <mergeCell ref="E14:F14"/>
    <mergeCell ref="H13:K13"/>
    <mergeCell ref="H14:K14"/>
    <mergeCell ref="E12:F12"/>
    <mergeCell ref="E13:F13"/>
    <mergeCell ref="E16:F16"/>
    <mergeCell ref="C12:D12"/>
    <mergeCell ref="C11:D11"/>
    <mergeCell ref="E11:F11"/>
    <mergeCell ref="E31:F32"/>
    <mergeCell ref="H31:K32"/>
    <mergeCell ref="K78:N78"/>
    <mergeCell ref="K79:N79"/>
    <mergeCell ref="K80:N80"/>
    <mergeCell ref="K81:N81"/>
    <mergeCell ref="K82:N82"/>
    <mergeCell ref="O39:Q39"/>
    <mergeCell ref="A40:Q40"/>
    <mergeCell ref="E39:F39"/>
    <mergeCell ref="H38:K38"/>
    <mergeCell ref="C35:D35"/>
    <mergeCell ref="C34:D34"/>
    <mergeCell ref="H35:K35"/>
    <mergeCell ref="E34:F34"/>
    <mergeCell ref="E35:F35"/>
    <mergeCell ref="C37:D37"/>
    <mergeCell ref="A44:K44"/>
    <mergeCell ref="K57:Q57"/>
    <mergeCell ref="A70:D70"/>
    <mergeCell ref="A71:D71"/>
    <mergeCell ref="A52:K52"/>
    <mergeCell ref="K77:Q77"/>
    <mergeCell ref="K63:N63"/>
  </mergeCells>
  <phoneticPr fontId="0" type="noConversion"/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zoomScaleSheetLayoutView="100" workbookViewId="0">
      <selection activeCell="M11" sqref="M11"/>
    </sheetView>
  </sheetViews>
  <sheetFormatPr defaultRowHeight="12.75" x14ac:dyDescent="0.2"/>
  <cols>
    <col min="1" max="1" width="20.5703125" customWidth="1"/>
    <col min="2" max="2" width="17.7109375" customWidth="1"/>
    <col min="3" max="3" width="5.7109375" customWidth="1"/>
    <col min="4" max="4" width="2.85546875" customWidth="1"/>
    <col min="5" max="5" width="5.28515625" customWidth="1"/>
    <col min="6" max="6" width="8" customWidth="1"/>
    <col min="7" max="7" width="5.5703125" hidden="1" customWidth="1"/>
    <col min="8" max="8" width="8.5703125" customWidth="1"/>
    <col min="9" max="9" width="8.85546875" customWidth="1"/>
    <col min="10" max="10" width="6.42578125" customWidth="1"/>
    <col min="11" max="11" width="11.140625" customWidth="1"/>
    <col min="12" max="12" width="12.42578125" customWidth="1"/>
  </cols>
  <sheetData>
    <row r="1" spans="1:13" s="4" customFormat="1" ht="120" customHeight="1" x14ac:dyDescent="0.2">
      <c r="A1" s="157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/>
    </row>
    <row r="2" spans="1:13" s="4" customFormat="1" ht="3.75" customHeight="1" x14ac:dyDescent="0.2">
      <c r="A2" s="157"/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</row>
    <row r="3" spans="1:13" ht="13.5" customHeight="1" x14ac:dyDescent="0.2">
      <c r="A3" s="159" t="s">
        <v>982</v>
      </c>
      <c r="B3" s="160"/>
      <c r="C3" s="160"/>
      <c r="D3" s="160"/>
      <c r="E3" s="160"/>
      <c r="F3" s="160"/>
      <c r="G3" s="160"/>
      <c r="H3" s="160"/>
      <c r="I3" s="162"/>
      <c r="J3" s="162"/>
      <c r="K3" s="162"/>
      <c r="L3" s="162"/>
    </row>
    <row r="4" spans="1:13" ht="13.5" customHeight="1" x14ac:dyDescent="0.25">
      <c r="A4" s="241" t="s">
        <v>323</v>
      </c>
      <c r="B4" s="240"/>
      <c r="C4" s="240"/>
      <c r="D4" s="240"/>
      <c r="E4" s="240"/>
      <c r="F4" s="240"/>
      <c r="G4" s="240"/>
      <c r="H4" s="240"/>
      <c r="I4" s="294"/>
      <c r="J4" s="294"/>
      <c r="K4" s="294"/>
      <c r="L4" s="294"/>
    </row>
    <row r="5" spans="1:13" s="7" customFormat="1" ht="12" customHeight="1" x14ac:dyDescent="0.2">
      <c r="A5" s="147" t="s">
        <v>26</v>
      </c>
      <c r="B5" s="147" t="s">
        <v>101</v>
      </c>
      <c r="C5" s="304" t="s">
        <v>126</v>
      </c>
      <c r="D5" s="305"/>
      <c r="E5" s="291" t="s">
        <v>127</v>
      </c>
      <c r="F5" s="292"/>
      <c r="G5" s="293"/>
      <c r="H5" s="150"/>
      <c r="I5" s="151"/>
      <c r="J5" s="295" t="s">
        <v>308</v>
      </c>
      <c r="K5" s="296"/>
      <c r="L5" s="297"/>
    </row>
    <row r="6" spans="1:13" ht="12" customHeight="1" x14ac:dyDescent="0.2">
      <c r="A6" s="173" t="s">
        <v>306</v>
      </c>
      <c r="B6" s="174"/>
      <c r="C6" s="174"/>
      <c r="D6" s="174"/>
      <c r="E6" s="174"/>
      <c r="F6" s="174"/>
      <c r="G6" s="174"/>
      <c r="H6" s="174"/>
      <c r="I6" s="174"/>
      <c r="J6" s="298"/>
      <c r="K6" s="299"/>
      <c r="L6" s="300"/>
    </row>
    <row r="7" spans="1:13" ht="12" customHeight="1" x14ac:dyDescent="0.2">
      <c r="A7" s="2" t="s">
        <v>106</v>
      </c>
      <c r="B7" s="110" t="s">
        <v>125</v>
      </c>
      <c r="C7" s="285" t="s">
        <v>107</v>
      </c>
      <c r="D7" s="286"/>
      <c r="E7" s="285" t="s">
        <v>108</v>
      </c>
      <c r="F7" s="287"/>
      <c r="G7" s="286"/>
      <c r="H7" s="123"/>
      <c r="I7" s="73">
        <v>13163</v>
      </c>
      <c r="J7" s="298"/>
      <c r="K7" s="299"/>
      <c r="L7" s="300"/>
    </row>
    <row r="8" spans="1:13" ht="12" customHeight="1" x14ac:dyDescent="0.2">
      <c r="A8" s="2" t="s">
        <v>106</v>
      </c>
      <c r="B8" s="110" t="s">
        <v>125</v>
      </c>
      <c r="C8" s="285" t="s">
        <v>102</v>
      </c>
      <c r="D8" s="286"/>
      <c r="E8" s="285" t="s">
        <v>103</v>
      </c>
      <c r="F8" s="287"/>
      <c r="G8" s="286"/>
      <c r="H8" s="123"/>
      <c r="I8" s="73">
        <v>13456</v>
      </c>
      <c r="J8" s="298"/>
      <c r="K8" s="299"/>
      <c r="L8" s="300"/>
    </row>
    <row r="9" spans="1:13" ht="12" customHeight="1" x14ac:dyDescent="0.2">
      <c r="A9" s="2" t="s">
        <v>106</v>
      </c>
      <c r="B9" s="110" t="s">
        <v>125</v>
      </c>
      <c r="C9" s="285" t="s">
        <v>104</v>
      </c>
      <c r="D9" s="286"/>
      <c r="E9" s="285" t="s">
        <v>105</v>
      </c>
      <c r="F9" s="287"/>
      <c r="G9" s="286"/>
      <c r="H9" s="123"/>
      <c r="I9" s="73">
        <v>14251</v>
      </c>
      <c r="J9" s="298"/>
      <c r="K9" s="299"/>
      <c r="L9" s="300"/>
    </row>
    <row r="10" spans="1:13" ht="12" customHeight="1" x14ac:dyDescent="0.2">
      <c r="A10" s="173" t="s">
        <v>307</v>
      </c>
      <c r="B10" s="174"/>
      <c r="C10" s="174"/>
      <c r="D10" s="174"/>
      <c r="E10" s="174"/>
      <c r="F10" s="174"/>
      <c r="G10" s="174"/>
      <c r="H10" s="174"/>
      <c r="I10" s="174"/>
      <c r="J10" s="298"/>
      <c r="K10" s="299"/>
      <c r="L10" s="300"/>
    </row>
    <row r="11" spans="1:13" ht="12" customHeight="1" x14ac:dyDescent="0.2">
      <c r="A11" s="2" t="s">
        <v>113</v>
      </c>
      <c r="B11" s="110" t="s">
        <v>125</v>
      </c>
      <c r="C11" s="285" t="s">
        <v>114</v>
      </c>
      <c r="D11" s="286"/>
      <c r="E11" s="285" t="s">
        <v>115</v>
      </c>
      <c r="F11" s="287"/>
      <c r="G11" s="286"/>
      <c r="H11" s="123"/>
      <c r="I11" s="73">
        <v>20680</v>
      </c>
      <c r="J11" s="298"/>
      <c r="K11" s="299"/>
      <c r="L11" s="300"/>
    </row>
    <row r="12" spans="1:13" ht="12" customHeight="1" x14ac:dyDescent="0.2">
      <c r="A12" s="2" t="s">
        <v>113</v>
      </c>
      <c r="B12" s="110" t="s">
        <v>125</v>
      </c>
      <c r="C12" s="285" t="s">
        <v>109</v>
      </c>
      <c r="D12" s="286"/>
      <c r="E12" s="285" t="s">
        <v>110</v>
      </c>
      <c r="F12" s="287"/>
      <c r="G12" s="286"/>
      <c r="H12" s="123"/>
      <c r="I12" s="73">
        <v>21263</v>
      </c>
      <c r="J12" s="298"/>
      <c r="K12" s="299"/>
      <c r="L12" s="300"/>
    </row>
    <row r="13" spans="1:13" ht="12" customHeight="1" x14ac:dyDescent="0.2">
      <c r="A13" s="2" t="s">
        <v>113</v>
      </c>
      <c r="B13" s="110" t="s">
        <v>125</v>
      </c>
      <c r="C13" s="285" t="s">
        <v>116</v>
      </c>
      <c r="D13" s="286"/>
      <c r="E13" s="285" t="s">
        <v>117</v>
      </c>
      <c r="F13" s="287"/>
      <c r="G13" s="286"/>
      <c r="H13" s="123"/>
      <c r="I13" s="73">
        <v>21804</v>
      </c>
      <c r="J13" s="298"/>
      <c r="K13" s="299"/>
      <c r="L13" s="300"/>
    </row>
    <row r="14" spans="1:13" ht="12" customHeight="1" x14ac:dyDescent="0.2">
      <c r="A14" s="2" t="s">
        <v>113</v>
      </c>
      <c r="B14" s="110" t="s">
        <v>125</v>
      </c>
      <c r="C14" s="285" t="s">
        <v>111</v>
      </c>
      <c r="D14" s="286"/>
      <c r="E14" s="285" t="s">
        <v>112</v>
      </c>
      <c r="F14" s="287"/>
      <c r="G14" s="286"/>
      <c r="H14" s="123"/>
      <c r="I14" s="73">
        <v>22707</v>
      </c>
      <c r="J14" s="301"/>
      <c r="K14" s="302"/>
      <c r="L14" s="303"/>
    </row>
    <row r="15" spans="1:13" ht="12" customHeight="1" x14ac:dyDescent="0.2">
      <c r="A15" s="282" t="s">
        <v>86</v>
      </c>
      <c r="B15" s="283"/>
      <c r="C15" s="283"/>
      <c r="D15" s="283"/>
      <c r="E15" s="283"/>
      <c r="F15" s="284"/>
      <c r="G15" s="258"/>
      <c r="H15" s="131"/>
      <c r="I15" s="288"/>
      <c r="J15" s="288"/>
      <c r="K15" s="288"/>
      <c r="L15" s="289"/>
    </row>
    <row r="16" spans="1:13" ht="12" customHeight="1" x14ac:dyDescent="0.2">
      <c r="A16" s="281" t="s">
        <v>118</v>
      </c>
      <c r="B16" s="281"/>
      <c r="C16" s="281"/>
      <c r="D16" s="280" t="s">
        <v>12</v>
      </c>
      <c r="E16" s="280"/>
      <c r="F16" s="63">
        <v>14.4</v>
      </c>
      <c r="G16" s="290"/>
      <c r="H16" s="73">
        <v>23</v>
      </c>
      <c r="I16" s="11"/>
      <c r="J16" s="11"/>
      <c r="K16" s="11"/>
      <c r="L16" s="11"/>
    </row>
    <row r="17" spans="1:12" ht="12" customHeight="1" x14ac:dyDescent="0.2">
      <c r="A17" s="281" t="s">
        <v>967</v>
      </c>
      <c r="B17" s="281"/>
      <c r="C17" s="281"/>
      <c r="D17" s="280" t="s">
        <v>12</v>
      </c>
      <c r="E17" s="280"/>
      <c r="F17" s="63">
        <v>27.5</v>
      </c>
      <c r="G17" s="290"/>
      <c r="H17" s="73">
        <v>44</v>
      </c>
      <c r="I17" s="11"/>
      <c r="J17" s="11"/>
      <c r="K17" s="11"/>
      <c r="L17" s="11"/>
    </row>
    <row r="18" spans="1:12" ht="12" customHeight="1" x14ac:dyDescent="0.2">
      <c r="A18" s="281" t="s">
        <v>119</v>
      </c>
      <c r="B18" s="281"/>
      <c r="C18" s="281"/>
      <c r="D18" s="280" t="s">
        <v>12</v>
      </c>
      <c r="E18" s="280"/>
      <c r="F18" s="63">
        <v>38.1</v>
      </c>
      <c r="G18" s="290"/>
      <c r="H18" s="73">
        <v>61</v>
      </c>
      <c r="I18" s="11"/>
      <c r="J18" s="11"/>
      <c r="K18" s="11"/>
      <c r="L18" s="11"/>
    </row>
    <row r="19" spans="1:12" ht="12" customHeight="1" x14ac:dyDescent="0.2">
      <c r="A19" s="281" t="s">
        <v>968</v>
      </c>
      <c r="B19" s="281"/>
      <c r="C19" s="281"/>
      <c r="D19" s="280" t="s">
        <v>12</v>
      </c>
      <c r="E19" s="280"/>
      <c r="F19" s="63">
        <v>103.1</v>
      </c>
      <c r="G19" s="290"/>
      <c r="H19" s="73">
        <v>165</v>
      </c>
      <c r="I19" s="11"/>
      <c r="J19" s="11"/>
      <c r="K19" s="11"/>
      <c r="L19" s="11"/>
    </row>
    <row r="20" spans="1:12" ht="12" customHeight="1" x14ac:dyDescent="0.2">
      <c r="A20" s="281" t="s">
        <v>969</v>
      </c>
      <c r="B20" s="281"/>
      <c r="C20" s="281"/>
      <c r="D20" s="280" t="s">
        <v>12</v>
      </c>
      <c r="E20" s="280"/>
      <c r="F20" s="63">
        <v>119</v>
      </c>
      <c r="G20" s="290"/>
      <c r="H20" s="73">
        <v>190</v>
      </c>
      <c r="I20" s="11"/>
      <c r="J20" s="11"/>
      <c r="K20" s="11"/>
      <c r="L20" s="11"/>
    </row>
    <row r="21" spans="1:12" ht="12" customHeight="1" x14ac:dyDescent="0.2">
      <c r="A21" s="281" t="s">
        <v>120</v>
      </c>
      <c r="B21" s="281"/>
      <c r="C21" s="281"/>
      <c r="D21" s="280" t="s">
        <v>12</v>
      </c>
      <c r="E21" s="280"/>
      <c r="F21" s="63">
        <v>44.4</v>
      </c>
      <c r="G21" s="290"/>
      <c r="H21" s="73">
        <v>71</v>
      </c>
      <c r="I21" s="11"/>
      <c r="J21" s="11"/>
      <c r="K21" s="11"/>
      <c r="L21" s="11"/>
    </row>
    <row r="22" spans="1:12" ht="12" customHeight="1" x14ac:dyDescent="0.2">
      <c r="A22" s="281" t="s">
        <v>970</v>
      </c>
      <c r="B22" s="281"/>
      <c r="C22" s="281"/>
      <c r="D22" s="280" t="s">
        <v>12</v>
      </c>
      <c r="E22" s="280"/>
      <c r="F22" s="63">
        <v>34.9</v>
      </c>
      <c r="G22" s="290"/>
      <c r="H22" s="73">
        <v>5</v>
      </c>
      <c r="I22" s="11"/>
      <c r="J22" s="11"/>
      <c r="K22" s="11"/>
      <c r="L22" s="11"/>
    </row>
    <row r="23" spans="1:12" ht="12" customHeight="1" x14ac:dyDescent="0.2">
      <c r="A23" s="281" t="s">
        <v>121</v>
      </c>
      <c r="B23" s="281"/>
      <c r="C23" s="281"/>
      <c r="D23" s="280" t="s">
        <v>12</v>
      </c>
      <c r="E23" s="280"/>
      <c r="F23" s="63">
        <v>253.8</v>
      </c>
      <c r="G23" s="290"/>
      <c r="H23" s="73">
        <v>406</v>
      </c>
      <c r="I23" s="11"/>
      <c r="J23" s="11"/>
      <c r="K23" s="11"/>
      <c r="L23" s="11"/>
    </row>
    <row r="24" spans="1:12" ht="12" customHeight="1" x14ac:dyDescent="0.2">
      <c r="A24" s="281" t="s">
        <v>122</v>
      </c>
      <c r="B24" s="281"/>
      <c r="C24" s="281"/>
      <c r="D24" s="280" t="s">
        <v>12</v>
      </c>
      <c r="E24" s="280"/>
      <c r="F24" s="63">
        <v>174.5</v>
      </c>
      <c r="G24" s="290"/>
      <c r="H24" s="73">
        <v>279</v>
      </c>
      <c r="I24" s="11"/>
      <c r="J24" s="11"/>
      <c r="K24" s="11"/>
      <c r="L24" s="11"/>
    </row>
    <row r="25" spans="1:12" ht="12" customHeight="1" x14ac:dyDescent="0.2">
      <c r="A25" s="281" t="s">
        <v>123</v>
      </c>
      <c r="B25" s="281"/>
      <c r="C25" s="281"/>
      <c r="D25" s="280" t="s">
        <v>12</v>
      </c>
      <c r="E25" s="280"/>
      <c r="F25" s="63">
        <v>126.9</v>
      </c>
      <c r="G25" s="290"/>
      <c r="H25" s="73">
        <v>203</v>
      </c>
      <c r="I25" s="11"/>
      <c r="J25" s="11"/>
      <c r="K25" s="11"/>
      <c r="L25" s="11"/>
    </row>
    <row r="26" spans="1:12" ht="12" customHeight="1" x14ac:dyDescent="0.2">
      <c r="A26" s="281" t="s">
        <v>97</v>
      </c>
      <c r="B26" s="281"/>
      <c r="C26" s="281"/>
      <c r="D26" s="280" t="s">
        <v>12</v>
      </c>
      <c r="E26" s="280"/>
      <c r="F26" s="63">
        <v>55.5</v>
      </c>
      <c r="G26" s="290"/>
      <c r="H26" s="73">
        <v>89</v>
      </c>
      <c r="I26" s="11"/>
      <c r="J26" s="11"/>
      <c r="K26" s="11"/>
      <c r="L26" s="11"/>
    </row>
    <row r="27" spans="1:12" ht="12" customHeight="1" x14ac:dyDescent="0.2">
      <c r="A27" s="281" t="s">
        <v>98</v>
      </c>
      <c r="B27" s="281"/>
      <c r="C27" s="281"/>
      <c r="D27" s="280" t="s">
        <v>12</v>
      </c>
      <c r="E27" s="280"/>
      <c r="F27" s="63">
        <v>23.8</v>
      </c>
      <c r="G27" s="290"/>
      <c r="H27" s="73">
        <v>38</v>
      </c>
      <c r="I27" s="11"/>
      <c r="J27" s="11"/>
      <c r="K27" s="11"/>
      <c r="L27" s="11"/>
    </row>
    <row r="28" spans="1:12" ht="12" customHeight="1" x14ac:dyDescent="0.2">
      <c r="A28" s="281" t="s">
        <v>124</v>
      </c>
      <c r="B28" s="281"/>
      <c r="C28" s="281"/>
      <c r="D28" s="280" t="s">
        <v>12</v>
      </c>
      <c r="E28" s="280"/>
      <c r="F28" s="63">
        <v>222</v>
      </c>
      <c r="G28" s="290"/>
      <c r="H28" s="73">
        <v>355</v>
      </c>
      <c r="I28" s="11"/>
      <c r="J28" s="11"/>
      <c r="K28" s="11"/>
      <c r="L28" s="11"/>
    </row>
    <row r="29" spans="1:12" ht="12" customHeight="1" x14ac:dyDescent="0.2">
      <c r="A29" s="281" t="s">
        <v>173</v>
      </c>
      <c r="B29" s="281"/>
      <c r="C29" s="281"/>
      <c r="D29" s="280" t="s">
        <v>12</v>
      </c>
      <c r="E29" s="280"/>
      <c r="F29" s="63">
        <v>55.5</v>
      </c>
      <c r="G29" s="290"/>
      <c r="H29" s="73">
        <v>89</v>
      </c>
      <c r="I29" s="11"/>
      <c r="J29" s="11"/>
      <c r="K29" s="11"/>
      <c r="L29" s="11"/>
    </row>
    <row r="30" spans="1:12" ht="12" customHeight="1" x14ac:dyDescent="0.2">
      <c r="A30" s="281" t="s">
        <v>174</v>
      </c>
      <c r="B30" s="281"/>
      <c r="C30" s="281"/>
      <c r="D30" s="280" t="s">
        <v>12</v>
      </c>
      <c r="E30" s="280"/>
      <c r="F30" s="63">
        <v>55.5</v>
      </c>
      <c r="G30" s="290"/>
      <c r="H30" s="73">
        <v>89</v>
      </c>
      <c r="I30" s="11"/>
      <c r="J30" s="11"/>
      <c r="K30" s="11"/>
      <c r="L30" s="11"/>
    </row>
    <row r="31" spans="1:12" ht="12" customHeight="1" x14ac:dyDescent="0.2">
      <c r="A31" s="281" t="s">
        <v>304</v>
      </c>
      <c r="B31" s="281"/>
      <c r="C31" s="281"/>
      <c r="D31" s="280" t="s">
        <v>12</v>
      </c>
      <c r="E31" s="280"/>
      <c r="F31" s="63">
        <v>50.8</v>
      </c>
      <c r="G31" s="290"/>
      <c r="H31" s="73">
        <v>81</v>
      </c>
      <c r="I31" s="11"/>
      <c r="J31" s="11"/>
      <c r="K31" s="11"/>
      <c r="L31" s="11"/>
    </row>
    <row r="32" spans="1:12" ht="12" customHeight="1" x14ac:dyDescent="0.2">
      <c r="A32" s="281" t="s">
        <v>175</v>
      </c>
      <c r="B32" s="281"/>
      <c r="C32" s="281"/>
      <c r="D32" s="280" t="s">
        <v>12</v>
      </c>
      <c r="E32" s="280"/>
      <c r="F32" s="106">
        <v>3986</v>
      </c>
      <c r="G32" s="290"/>
      <c r="H32" s="73">
        <v>6378</v>
      </c>
      <c r="I32" s="11"/>
      <c r="J32" s="11"/>
      <c r="K32" s="11"/>
      <c r="L32" s="11"/>
    </row>
    <row r="33" spans="1:12" ht="12" customHeight="1" x14ac:dyDescent="0.2">
      <c r="A33" s="281" t="s">
        <v>176</v>
      </c>
      <c r="B33" s="281"/>
      <c r="C33" s="281"/>
      <c r="D33" s="280" t="s">
        <v>12</v>
      </c>
      <c r="E33" s="280"/>
      <c r="F33" s="106">
        <v>3299</v>
      </c>
      <c r="G33" s="290"/>
      <c r="H33" s="73">
        <v>5278</v>
      </c>
      <c r="I33" s="11"/>
      <c r="J33" s="11"/>
      <c r="K33" s="11"/>
      <c r="L33" s="11"/>
    </row>
    <row r="34" spans="1:12" ht="12" customHeight="1" x14ac:dyDescent="0.2">
      <c r="A34" s="281" t="s">
        <v>302</v>
      </c>
      <c r="B34" s="281"/>
      <c r="C34" s="281"/>
      <c r="D34" s="280" t="s">
        <v>12</v>
      </c>
      <c r="E34" s="280"/>
      <c r="F34" s="106">
        <v>2337</v>
      </c>
      <c r="G34" s="290"/>
      <c r="H34" s="73">
        <v>3739</v>
      </c>
      <c r="I34" s="11"/>
      <c r="J34" s="11"/>
      <c r="K34" s="11"/>
      <c r="L34" s="11"/>
    </row>
    <row r="35" spans="1:12" ht="12" customHeight="1" x14ac:dyDescent="0.2">
      <c r="A35" s="281" t="s">
        <v>303</v>
      </c>
      <c r="B35" s="281"/>
      <c r="C35" s="281"/>
      <c r="D35" s="280" t="s">
        <v>12</v>
      </c>
      <c r="E35" s="280"/>
      <c r="F35" s="106">
        <v>2337</v>
      </c>
      <c r="G35" s="290"/>
      <c r="H35" s="73">
        <v>3739</v>
      </c>
      <c r="I35" s="11"/>
      <c r="J35" s="11"/>
      <c r="K35" s="11"/>
      <c r="L35" s="11"/>
    </row>
    <row r="36" spans="1:12" ht="12" customHeight="1" x14ac:dyDescent="0.2">
      <c r="A36" s="17"/>
      <c r="B36" s="18"/>
      <c r="C36" s="16"/>
      <c r="D36" s="17"/>
      <c r="E36" s="16"/>
      <c r="F36" s="15"/>
      <c r="G36" s="290"/>
      <c r="H36" s="124"/>
      <c r="I36" s="11"/>
      <c r="J36" s="11"/>
      <c r="K36" s="11"/>
      <c r="L36" s="11"/>
    </row>
    <row r="37" spans="1:12" ht="12" customHeight="1" x14ac:dyDescent="0.2">
      <c r="A37" s="17"/>
      <c r="B37" s="18"/>
      <c r="C37" s="16"/>
      <c r="D37" s="17"/>
      <c r="E37" s="16"/>
      <c r="F37" s="15"/>
      <c r="G37" s="290"/>
      <c r="H37" s="124"/>
      <c r="I37" s="11"/>
      <c r="J37" s="11"/>
      <c r="K37" s="11"/>
      <c r="L37" s="11"/>
    </row>
    <row r="38" spans="1:12" ht="12" customHeight="1" x14ac:dyDescent="0.2">
      <c r="A38" s="17"/>
      <c r="B38" s="18"/>
      <c r="C38" s="16"/>
      <c r="D38" s="17"/>
      <c r="E38" s="16"/>
      <c r="F38" s="15"/>
      <c r="G38" s="290"/>
      <c r="H38" s="124"/>
      <c r="I38" s="11"/>
      <c r="J38" s="11"/>
      <c r="K38" s="11"/>
      <c r="L38" s="11"/>
    </row>
    <row r="39" spans="1:12" ht="12" customHeight="1" x14ac:dyDescent="0.2">
      <c r="A39" s="17"/>
      <c r="B39" s="18"/>
      <c r="C39" s="16"/>
      <c r="D39" s="17"/>
      <c r="E39" s="16"/>
      <c r="F39" s="15"/>
      <c r="G39" s="290"/>
      <c r="H39" s="124"/>
      <c r="I39" s="11"/>
      <c r="J39" s="11"/>
      <c r="K39" s="11"/>
      <c r="L39" s="11"/>
    </row>
    <row r="40" spans="1:12" ht="12" customHeight="1" x14ac:dyDescent="0.2">
      <c r="A40" s="19"/>
      <c r="B40" s="20"/>
      <c r="C40" s="20"/>
      <c r="D40" s="19"/>
      <c r="E40" s="21"/>
      <c r="F40" s="21"/>
      <c r="G40" s="290"/>
      <c r="H40" s="124"/>
      <c r="I40" s="11"/>
      <c r="J40" s="11"/>
      <c r="K40" s="11"/>
      <c r="L40" s="11"/>
    </row>
    <row r="41" spans="1:12" ht="12" customHeight="1" x14ac:dyDescent="0.2">
      <c r="A41" s="19"/>
      <c r="B41" s="20"/>
      <c r="C41" s="20"/>
      <c r="D41" s="19"/>
      <c r="E41" s="21"/>
      <c r="F41" s="21"/>
      <c r="G41" s="290"/>
      <c r="H41" s="124"/>
      <c r="I41" s="11"/>
      <c r="J41" s="11"/>
      <c r="K41" s="11"/>
      <c r="L41" s="11"/>
    </row>
    <row r="42" spans="1:12" ht="12" customHeight="1" x14ac:dyDescent="0.2">
      <c r="A42" s="19"/>
      <c r="B42" s="20"/>
      <c r="C42" s="20"/>
      <c r="D42" s="19"/>
      <c r="E42" s="21"/>
      <c r="F42" s="21"/>
      <c r="G42" s="290"/>
      <c r="H42" s="124"/>
      <c r="I42" s="11"/>
      <c r="J42" s="11"/>
      <c r="K42" s="11"/>
      <c r="L42" s="11"/>
    </row>
    <row r="43" spans="1:12" ht="12" customHeight="1" x14ac:dyDescent="0.2">
      <c r="A43" s="12"/>
      <c r="B43" s="13"/>
      <c r="C43" s="13"/>
      <c r="D43" s="22"/>
      <c r="E43" s="23"/>
      <c r="F43" s="14"/>
      <c r="G43" s="290"/>
      <c r="H43" s="124"/>
      <c r="I43" s="11"/>
      <c r="J43" s="11"/>
      <c r="K43" s="11"/>
      <c r="L43" s="11"/>
    </row>
    <row r="44" spans="1:12" ht="12" customHeight="1" x14ac:dyDescent="0.2">
      <c r="A44" s="17"/>
      <c r="B44" s="18"/>
      <c r="C44" s="18"/>
      <c r="D44" s="17"/>
      <c r="E44" s="16"/>
      <c r="F44" s="16"/>
      <c r="G44" s="290"/>
      <c r="H44" s="124"/>
      <c r="I44" s="11"/>
      <c r="J44" s="11"/>
      <c r="K44" s="11"/>
      <c r="L44" s="11"/>
    </row>
    <row r="45" spans="1:12" ht="12" customHeight="1" x14ac:dyDescent="0.2">
      <c r="A45" s="17"/>
      <c r="B45" s="18"/>
      <c r="C45" s="18"/>
      <c r="D45" s="17"/>
      <c r="E45" s="16"/>
      <c r="F45" s="16"/>
      <c r="G45" s="290"/>
      <c r="H45" s="124"/>
      <c r="I45" s="11"/>
      <c r="J45" s="11"/>
      <c r="K45" s="11"/>
      <c r="L45" s="11"/>
    </row>
    <row r="46" spans="1:12" ht="12" customHeight="1" x14ac:dyDescent="0.2">
      <c r="A46" s="306"/>
      <c r="B46" s="308"/>
      <c r="C46" s="307"/>
      <c r="D46" s="306"/>
      <c r="E46" s="307"/>
      <c r="F46" s="38"/>
      <c r="G46" s="290"/>
      <c r="H46" s="124"/>
      <c r="I46" s="11"/>
      <c r="J46" s="11"/>
      <c r="K46" s="11"/>
      <c r="L46" s="11"/>
    </row>
    <row r="47" spans="1:12" ht="12" customHeight="1" x14ac:dyDescent="0.2">
      <c r="A47" s="306"/>
      <c r="B47" s="308"/>
      <c r="C47" s="307"/>
      <c r="D47" s="306"/>
      <c r="E47" s="307"/>
      <c r="F47" s="38"/>
      <c r="G47" s="290"/>
      <c r="H47" s="124"/>
      <c r="I47" s="24"/>
      <c r="J47" s="24"/>
      <c r="K47" s="24"/>
      <c r="L47" s="24"/>
    </row>
    <row r="48" spans="1:12" ht="12" customHeight="1" x14ac:dyDescent="0.2">
      <c r="A48" s="306"/>
      <c r="B48" s="308"/>
      <c r="C48" s="307"/>
      <c r="D48" s="306"/>
      <c r="E48" s="307"/>
      <c r="F48" s="38"/>
      <c r="G48" s="290"/>
      <c r="H48" s="124"/>
      <c r="I48" s="24"/>
      <c r="J48" s="24"/>
      <c r="K48" s="24"/>
      <c r="L48" s="24"/>
    </row>
    <row r="49" spans="1:12" ht="12" customHeight="1" x14ac:dyDescent="0.2">
      <c r="A49" s="306"/>
      <c r="B49" s="308"/>
      <c r="C49" s="307"/>
      <c r="D49" s="306"/>
      <c r="E49" s="307"/>
      <c r="F49" s="38"/>
      <c r="G49" s="290"/>
      <c r="H49" s="124"/>
      <c r="I49" s="24"/>
      <c r="J49" s="24"/>
      <c r="K49" s="24"/>
      <c r="L49" s="24"/>
    </row>
    <row r="50" spans="1:12" ht="12" customHeight="1" x14ac:dyDescent="0.2">
      <c r="A50" s="306"/>
      <c r="B50" s="308"/>
      <c r="C50" s="307"/>
      <c r="D50" s="306"/>
      <c r="E50" s="307"/>
      <c r="F50" s="38"/>
      <c r="G50" s="290"/>
      <c r="H50" s="124"/>
      <c r="I50" s="24"/>
      <c r="J50" s="24"/>
      <c r="K50" s="24"/>
      <c r="L50" s="24"/>
    </row>
    <row r="51" spans="1:12" ht="12" customHeight="1" x14ac:dyDescent="0.2"/>
    <row r="52" spans="1:12" ht="12" customHeight="1" x14ac:dyDescent="0.2"/>
    <row r="53" spans="1:12" ht="12" customHeight="1" x14ac:dyDescent="0.2"/>
  </sheetData>
  <mergeCells count="76">
    <mergeCell ref="A35:C35"/>
    <mergeCell ref="D35:E35"/>
    <mergeCell ref="D47:E47"/>
    <mergeCell ref="D48:E48"/>
    <mergeCell ref="D49:E49"/>
    <mergeCell ref="D50:E50"/>
    <mergeCell ref="A46:C46"/>
    <mergeCell ref="A47:C47"/>
    <mergeCell ref="A48:C48"/>
    <mergeCell ref="A49:C49"/>
    <mergeCell ref="A50:C50"/>
    <mergeCell ref="D46:E46"/>
    <mergeCell ref="A27:C27"/>
    <mergeCell ref="A28:C28"/>
    <mergeCell ref="A25:C25"/>
    <mergeCell ref="A26:C26"/>
    <mergeCell ref="A23:C23"/>
    <mergeCell ref="C8:D8"/>
    <mergeCell ref="E8:G8"/>
    <mergeCell ref="E9:G9"/>
    <mergeCell ref="C12:D12"/>
    <mergeCell ref="E12:G12"/>
    <mergeCell ref="A1:L1"/>
    <mergeCell ref="A2:L2"/>
    <mergeCell ref="E11:G11"/>
    <mergeCell ref="E5:G5"/>
    <mergeCell ref="C11:D11"/>
    <mergeCell ref="C7:D7"/>
    <mergeCell ref="C9:D9"/>
    <mergeCell ref="A3:L3"/>
    <mergeCell ref="A4:L4"/>
    <mergeCell ref="J5:L14"/>
    <mergeCell ref="C5:D5"/>
    <mergeCell ref="A6:I6"/>
    <mergeCell ref="A10:I10"/>
    <mergeCell ref="E13:G13"/>
    <mergeCell ref="C13:D13"/>
    <mergeCell ref="E7:G7"/>
    <mergeCell ref="I15:L15"/>
    <mergeCell ref="G15:G50"/>
    <mergeCell ref="D20:E20"/>
    <mergeCell ref="A19:C19"/>
    <mergeCell ref="D17:E17"/>
    <mergeCell ref="D32:E32"/>
    <mergeCell ref="D33:E33"/>
    <mergeCell ref="A34:C34"/>
    <mergeCell ref="D22:E22"/>
    <mergeCell ref="D26:E26"/>
    <mergeCell ref="A24:C24"/>
    <mergeCell ref="A22:C22"/>
    <mergeCell ref="A17:C17"/>
    <mergeCell ref="A18:C18"/>
    <mergeCell ref="A21:C21"/>
    <mergeCell ref="D25:E25"/>
    <mergeCell ref="A15:F15"/>
    <mergeCell ref="D19:E19"/>
    <mergeCell ref="D16:E16"/>
    <mergeCell ref="A16:C16"/>
    <mergeCell ref="C14:D14"/>
    <mergeCell ref="E14:G14"/>
    <mergeCell ref="D34:E34"/>
    <mergeCell ref="A33:C33"/>
    <mergeCell ref="D23:E23"/>
    <mergeCell ref="D24:E24"/>
    <mergeCell ref="D18:E18"/>
    <mergeCell ref="D21:E21"/>
    <mergeCell ref="D31:E31"/>
    <mergeCell ref="D27:E27"/>
    <mergeCell ref="D28:E28"/>
    <mergeCell ref="D29:E29"/>
    <mergeCell ref="D30:E30"/>
    <mergeCell ref="A32:C32"/>
    <mergeCell ref="A31:C31"/>
    <mergeCell ref="A29:C29"/>
    <mergeCell ref="A20:C20"/>
    <mergeCell ref="A30:C30"/>
  </mergeCells>
  <phoneticPr fontId="0" type="noConversion"/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9</vt:i4>
      </vt:variant>
    </vt:vector>
  </HeadingPairs>
  <TitlesOfParts>
    <vt:vector size="19" baseType="lpstr">
      <vt:lpstr>ТР ТС</vt:lpstr>
      <vt:lpstr>Огнетушители ОУ, ОП, ОВП</vt:lpstr>
      <vt:lpstr>Огнетушители, прочее</vt:lpstr>
      <vt:lpstr>Рукава пожарные</vt:lpstr>
      <vt:lpstr>Гидранты подставки</vt:lpstr>
      <vt:lpstr>Головки стволы рукава</vt:lpstr>
      <vt:lpstr>Снаряжение</vt:lpstr>
      <vt:lpstr>Шкафы ПК, инвентарь</vt:lpstr>
      <vt:lpstr>двери, полиграфия</vt:lpstr>
      <vt:lpstr>мотопомпы</vt:lpstr>
      <vt:lpstr>'Гидранты подставки'!Область_печати</vt:lpstr>
      <vt:lpstr>'Головки стволы рукава'!Область_печати</vt:lpstr>
      <vt:lpstr>'двери, полиграфия'!Область_печати</vt:lpstr>
      <vt:lpstr>мотопомпы!Область_печати</vt:lpstr>
      <vt:lpstr>'Огнетушители ОУ, ОП, ОВП'!Область_печати</vt:lpstr>
      <vt:lpstr>'Огнетушители, прочее'!Область_печати</vt:lpstr>
      <vt:lpstr>'Рукава пожарные'!Область_печати</vt:lpstr>
      <vt:lpstr>Снаряжение!Область_печати</vt:lpstr>
      <vt:lpstr>'Шкафы ПК, инвентарь'!Область_печати</vt:lpstr>
    </vt:vector>
  </TitlesOfParts>
  <Company>Rusarsenal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Владелец</cp:lastModifiedBy>
  <cp:lastPrinted>2016-02-01T08:22:22Z</cp:lastPrinted>
  <dcterms:created xsi:type="dcterms:W3CDTF">2001-08-14T13:20:47Z</dcterms:created>
  <dcterms:modified xsi:type="dcterms:W3CDTF">2016-03-17T19:19:34Z</dcterms:modified>
</cp:coreProperties>
</file>